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rnichols\Desktop\RN API\"/>
    </mc:Choice>
  </mc:AlternateContent>
  <xr:revisionPtr revIDLastSave="0" documentId="13_ncr:1_{AFBBDDEA-08D0-438E-B56B-59489A9B7EF4}" xr6:coauthVersionLast="47" xr6:coauthVersionMax="47" xr10:uidLastSave="{00000000-0000-0000-0000-000000000000}"/>
  <workbookProtection workbookAlgorithmName="SHA-512" workbookHashValue="NmuXQlKiZm2bGaa5Hq3aMRaQn7vzGc6syRC3cGX64OWxfgt0iAAnNIamL8aAy30/MIzM7UKJ7G9wVHEFcQ8ZRA==" workbookSaltValue="gwwgMplIYs2VVOYqcF0RHg==" workbookSpinCount="100000" lockStructure="1"/>
  <bookViews>
    <workbookView xWindow="-51720" yWindow="-2625" windowWidth="51840" windowHeight="21240" tabRatio="851" xr2:uid="{00000000-000D-0000-FFFF-FFFF00000000}"/>
  </bookViews>
  <sheets>
    <sheet name="i. Cover Page" sheetId="1" r:id="rId1"/>
    <sheet name="ii. Table of Contents" sheetId="117" r:id="rId2"/>
    <sheet name="iii. General Instructions" sheetId="115" r:id="rId3"/>
    <sheet name="iv. Definitions" sheetId="118" r:id="rId4"/>
    <sheet name="1. Organization Information" sheetId="5" r:id="rId5"/>
    <sheet name="2. Facility Information" sheetId="100" r:id="rId6"/>
    <sheet name="3a. Capabilities" sheetId="56" r:id="rId7"/>
    <sheet name="3b. Manufacturing Capacity" sheetId="119" r:id="rId8"/>
    <sheet name="3c. Inputs" sheetId="7" r:id="rId9"/>
    <sheet name="4. KSM Capabilities" sheetId="96" r:id="rId10"/>
    <sheet name="5. Suppliers" sheetId="67" r:id="rId11"/>
    <sheet name="6. Customers" sheetId="63" r:id="rId12"/>
    <sheet name="7. Supply Chain Practices" sheetId="111" r:id="rId13"/>
    <sheet name="8. Quality" sheetId="104" r:id="rId14"/>
    <sheet name="9. Research and Technology" sheetId="105" r:id="rId15"/>
    <sheet name="10. Employment" sheetId="76" r:id="rId16"/>
    <sheet name="11. Capital Equipment" sheetId="101" r:id="rId17"/>
    <sheet name="12. Government Support" sheetId="113" r:id="rId18"/>
    <sheet name="13. Financials" sheetId="107" r:id="rId19"/>
    <sheet name="14. Business Challenges" sheetId="87" r:id="rId20"/>
    <sheet name="15. Certification" sheetId="61" r:id="rId21"/>
    <sheet name="New Lists" sheetId="94" state="hidden" r:id="rId22"/>
  </sheets>
  <definedNames>
    <definedName name="_xlnm._FilterDatabase" localSheetId="4" hidden="1">'1. Organization Information'!#REF!</definedName>
    <definedName name="_xlnm._FilterDatabase" localSheetId="18" hidden="1">'13. Financials'!#REF!</definedName>
    <definedName name="_xlnm._FilterDatabase" localSheetId="9" hidden="1">'4. KSM Capabilities'!$B$2:$R$268</definedName>
    <definedName name="_xlnm._FilterDatabase" localSheetId="14" hidden="1">'9. Research and Technology'!#REF!</definedName>
    <definedName name="_xlnm._FilterDatabase" localSheetId="21" hidden="1">'New Lists'!$AG$1:$AG$368</definedName>
    <definedName name="Alternative_Source">'New Lists'!$AE$2:$AE$5</definedName>
    <definedName name="API_Inputs">OFFSET('New Lists'!$Z$2:$Z$251,0,0,SUM(250-COUNTIF('New Lists'!$Z$2:$Z$251,"")),1)</definedName>
    <definedName name="API_Sort">OFFSET('New Lists'!$S$2:$S$84,0,0,SUM(83-COUNTIF('New Lists'!$S$2:$S$84,"")),1)</definedName>
    <definedName name="API_Unsort">'New Lists'!$T$2:$T$84</definedName>
    <definedName name="Cap_Challenges">'New Lists'!$AH$2:$AH$14</definedName>
    <definedName name="Capabilities">'New Lists'!$I$2:$I$5</definedName>
    <definedName name="Capital_Equipment_Type">'New Lists'!$AL$2:$AL$31</definedName>
    <definedName name="cGMP_Certified">'New Lists'!$G$2:$G$5</definedName>
    <definedName name="Country">'New Lists'!$B$2:$B$237</definedName>
    <definedName name="Cpacity_Limiter">'New Lists'!$O$2:$O$10</definedName>
    <definedName name="Disruption_Cause">'New Lists'!$BG$2:$BG$18</definedName>
    <definedName name="Disruption_Length">'New Lists'!$AI$2:$AI$8</definedName>
    <definedName name="Entity_Type">'New Lists'!$C$2:$C$4</definedName>
    <definedName name="ET_Barrier">'New Lists'!$AK$2:$AK$11</definedName>
    <definedName name="Facility_DD">OFFSET('New Lists'!$BN$2:$BN$31,0,0,SUM(30-COUNTIF('New Lists'!$BN$2:$BN$31,"")),1)</definedName>
    <definedName name="Facility_Operation">'New Lists'!$F$2:$F$9</definedName>
    <definedName name="Facility_Sort">'New Lists'!$BN$2:$BN$51</definedName>
    <definedName name="Facility_Status">'New Lists'!$E$2:$E$5</definedName>
    <definedName name="Facility_Unsort">'New Lists'!$BM$2:$BM$51</definedName>
    <definedName name="Form">'New Lists'!$J$2:$J$4</definedName>
    <definedName name="Immediate_Fix">'New Lists'!$BB$2:$BB$6</definedName>
    <definedName name="Inbound_Issue">'New Lists'!$AP$2:$AP$11</definedName>
    <definedName name="InOut_Issue">'New Lists'!$AW$2:$AW$9</definedName>
    <definedName name="Input_Type">'New Lists'!$AG$2:$AG$7</definedName>
    <definedName name="Inspection_Type">'New Lists'!$H$2:$H$4</definedName>
    <definedName name="inventory_management_strategy">'New Lists'!$P$2:$P$11</definedName>
    <definedName name="JV_Purpose">'New Lists'!$BL$2:$BL$16</definedName>
    <definedName name="KSM_API_DD">OFFSET('New Lists'!$W$2:$W$368,0,0,SUM(367-COUNTIF('New Lists'!$W$2:$W$368,"")),1)</definedName>
    <definedName name="KSM_Unsort">'New Lists'!$R$2:$R$285</definedName>
    <definedName name="Lead_Time">'New Lists'!$AM$2:$AM$7</definedName>
    <definedName name="Manf_Model">'New Lists'!#REF!</definedName>
    <definedName name="ManfAPI_Unsort">'New Lists'!$X$2:$X$84</definedName>
    <definedName name="Manufacturing_Type_Capability">'New Lists'!$N$2:$N$5</definedName>
    <definedName name="Market_Part">'New Lists'!$D$2:$D$4</definedName>
    <definedName name="Mitigation">'New Lists'!$BJ$2:$BJ$17</definedName>
    <definedName name="Outbound_Issue">'New Lists'!$AQ$2:$AQ$8</definedName>
    <definedName name="Plan_Update">'New Lists'!$BR$2:$BR$6</definedName>
    <definedName name="Primary_Product_End_Use">'New Lists'!$M$2:$M$5</definedName>
    <definedName name="Quality_Issue">'New Lists'!$AZ$2:$AZ$8</definedName>
    <definedName name="Quality_Mitigation">'New Lists'!$BE$2:$BE$8</definedName>
    <definedName name="RD_Type">'New Lists'!$AJ$2:$AJ$7</definedName>
    <definedName name="Reason_for_Difficulty">'New Lists'!$AU$2:$AU$15</definedName>
    <definedName name="Research_Entity">'New Lists'!$BK$2:$BK$6</definedName>
    <definedName name="safety_stock_calculation_method">'New Lists'!$Q$2:$Q$5</definedName>
    <definedName name="Source_Difficulty">'New Lists'!$L$2:$L$6</definedName>
    <definedName name="State">'New Lists'!$A$2:$A$58</definedName>
    <definedName name="Supplied_Sort">'New Lists'!$AD$2:$AD$251</definedName>
    <definedName name="Supplied_Unsort">'New Lists'!$AC$2:$AC$334</definedName>
    <definedName name="Supplier_Choice_Top_Factor">'New Lists'!$AT$2:$AT$10</definedName>
    <definedName name="Support_Type">'New Lists'!$AS$2:$AS$12</definedName>
    <definedName name="Tech_Chalenges">'New Lists'!$BI$2:$BI$14</definedName>
    <definedName name="Technical_Occuption">'New Lists'!$BO$2:$BO$12</definedName>
    <definedName name="USG_Agency">'New Lists'!$BQ$2:$BQ$23</definedName>
    <definedName name="Workforce_Issues">'New Lists'!$BP$2:$BP$9</definedName>
    <definedName name="Yes_No">'New Lists'!$AX$2:$AX$3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62" i="94" l="1"/>
  <c r="R263" i="94"/>
  <c r="R264" i="94"/>
  <c r="R265" i="94"/>
  <c r="R266" i="94"/>
  <c r="R267" i="94"/>
  <c r="R268" i="94"/>
  <c r="R269" i="94"/>
  <c r="R270" i="94"/>
  <c r="R271" i="94"/>
  <c r="R272" i="94"/>
  <c r="R273" i="94"/>
  <c r="R274" i="94"/>
  <c r="R275" i="94"/>
  <c r="R276" i="94"/>
  <c r="R277" i="94"/>
  <c r="R278" i="94"/>
  <c r="R279" i="94"/>
  <c r="R280" i="94"/>
  <c r="R281" i="94"/>
  <c r="R282" i="94"/>
  <c r="R283" i="94"/>
  <c r="R284" i="94"/>
  <c r="R285" i="94"/>
  <c r="R261" i="94"/>
  <c r="AM9" i="94" l="1"/>
  <c r="R2" i="94" l="1"/>
  <c r="R3" i="94"/>
  <c r="R4" i="94"/>
  <c r="R5" i="94"/>
  <c r="R6" i="94"/>
  <c r="R7" i="94"/>
  <c r="R8" i="94"/>
  <c r="R9" i="94"/>
  <c r="R10" i="94"/>
  <c r="R11" i="94"/>
  <c r="R12" i="94"/>
  <c r="R13" i="94"/>
  <c r="R14" i="94"/>
  <c r="R15" i="94"/>
  <c r="R16" i="94"/>
  <c r="R17" i="94"/>
  <c r="R18" i="94"/>
  <c r="R19" i="94"/>
  <c r="R20" i="94"/>
  <c r="R21" i="94"/>
  <c r="R22" i="94"/>
  <c r="R23" i="94"/>
  <c r="R24" i="94"/>
  <c r="R25" i="94"/>
  <c r="R26" i="94"/>
  <c r="R27" i="94"/>
  <c r="R28" i="94"/>
  <c r="R29" i="94"/>
  <c r="R30" i="94"/>
  <c r="R31" i="94"/>
  <c r="R32" i="94"/>
  <c r="R33" i="94"/>
  <c r="R34" i="94"/>
  <c r="R35" i="94"/>
  <c r="R36" i="94"/>
  <c r="R37" i="94"/>
  <c r="R38" i="94"/>
  <c r="R39" i="94"/>
  <c r="R40" i="94"/>
  <c r="R41" i="94"/>
  <c r="R42" i="94"/>
  <c r="R43" i="94"/>
  <c r="R44" i="94"/>
  <c r="R45" i="94"/>
  <c r="R46" i="94"/>
  <c r="R47" i="94"/>
  <c r="R48" i="94"/>
  <c r="R49" i="94"/>
  <c r="R50" i="94"/>
  <c r="R51" i="94"/>
  <c r="R52" i="94"/>
  <c r="R53" i="94"/>
  <c r="R54" i="94"/>
  <c r="R55" i="94"/>
  <c r="R56" i="94"/>
  <c r="R57" i="94"/>
  <c r="R58" i="94"/>
  <c r="R59" i="94"/>
  <c r="R60" i="94"/>
  <c r="R61" i="94"/>
  <c r="R62" i="94"/>
  <c r="R63" i="94"/>
  <c r="R64" i="94"/>
  <c r="R65" i="94"/>
  <c r="R66" i="94"/>
  <c r="R67" i="94"/>
  <c r="R68" i="94"/>
  <c r="R69" i="94"/>
  <c r="R70" i="94"/>
  <c r="R71" i="94"/>
  <c r="R72" i="94"/>
  <c r="R73" i="94"/>
  <c r="R74" i="94"/>
  <c r="R75" i="94"/>
  <c r="R76" i="94"/>
  <c r="R77" i="94"/>
  <c r="R78" i="94"/>
  <c r="R79" i="94"/>
  <c r="R80" i="94"/>
  <c r="R81" i="94"/>
  <c r="R82" i="94"/>
  <c r="R83" i="94"/>
  <c r="R84" i="94"/>
  <c r="R85" i="94"/>
  <c r="R86" i="94"/>
  <c r="R87" i="94"/>
  <c r="R88" i="94"/>
  <c r="R89" i="94"/>
  <c r="R90" i="94"/>
  <c r="R91" i="94"/>
  <c r="R92" i="94"/>
  <c r="R93" i="94"/>
  <c r="R94" i="94"/>
  <c r="R95" i="94"/>
  <c r="R96" i="94"/>
  <c r="R97" i="94"/>
  <c r="R98" i="94"/>
  <c r="R99" i="94"/>
  <c r="R100" i="94"/>
  <c r="R101" i="94"/>
  <c r="R102" i="94"/>
  <c r="R103" i="94"/>
  <c r="R104" i="94"/>
  <c r="R105" i="94"/>
  <c r="R106" i="94"/>
  <c r="R107" i="94"/>
  <c r="R108" i="94"/>
  <c r="R109" i="94"/>
  <c r="R110" i="94"/>
  <c r="R111" i="94"/>
  <c r="R112" i="94"/>
  <c r="R113" i="94"/>
  <c r="R114" i="94"/>
  <c r="R115" i="94"/>
  <c r="R116" i="94"/>
  <c r="R117" i="94"/>
  <c r="R118" i="94"/>
  <c r="R119" i="94"/>
  <c r="R120" i="94"/>
  <c r="R121" i="94"/>
  <c r="R122" i="94"/>
  <c r="R123" i="94"/>
  <c r="R124" i="94"/>
  <c r="R125" i="94"/>
  <c r="R126" i="94"/>
  <c r="R127" i="94"/>
  <c r="R128" i="94"/>
  <c r="R129" i="94"/>
  <c r="R130" i="94"/>
  <c r="R131" i="94"/>
  <c r="R132" i="94"/>
  <c r="R133" i="94"/>
  <c r="R134" i="94"/>
  <c r="R135" i="94"/>
  <c r="R136" i="94"/>
  <c r="R137" i="94"/>
  <c r="R138" i="94"/>
  <c r="R139" i="94"/>
  <c r="R140" i="94"/>
  <c r="R141" i="94"/>
  <c r="R142" i="94"/>
  <c r="R143" i="94"/>
  <c r="R144" i="94"/>
  <c r="R145" i="94"/>
  <c r="R146" i="94"/>
  <c r="R147" i="94"/>
  <c r="R148" i="94"/>
  <c r="R149" i="94"/>
  <c r="R150" i="94"/>
  <c r="R151" i="94"/>
  <c r="R152" i="94"/>
  <c r="R153" i="94"/>
  <c r="R154" i="94"/>
  <c r="R155" i="94"/>
  <c r="R156" i="94"/>
  <c r="R157" i="94"/>
  <c r="R158" i="94"/>
  <c r="R159" i="94"/>
  <c r="R160" i="94"/>
  <c r="R161" i="94"/>
  <c r="R162" i="94"/>
  <c r="R163" i="94"/>
  <c r="R164" i="94"/>
  <c r="R165" i="94"/>
  <c r="R166" i="94"/>
  <c r="R167" i="94"/>
  <c r="R168" i="94"/>
  <c r="R169" i="94"/>
  <c r="R170" i="94"/>
  <c r="R171" i="94"/>
  <c r="R172" i="94"/>
  <c r="R173" i="94"/>
  <c r="R174" i="94"/>
  <c r="R175" i="94"/>
  <c r="R176" i="94"/>
  <c r="R177" i="94"/>
  <c r="R178" i="94"/>
  <c r="R179" i="94"/>
  <c r="R180" i="94"/>
  <c r="R181" i="94"/>
  <c r="R182" i="94"/>
  <c r="R183" i="94"/>
  <c r="R184" i="94"/>
  <c r="R185" i="94"/>
  <c r="R186" i="94"/>
  <c r="R187" i="94"/>
  <c r="R188" i="94"/>
  <c r="R189" i="94"/>
  <c r="R190" i="94"/>
  <c r="R191" i="94"/>
  <c r="R192" i="94"/>
  <c r="R193" i="94"/>
  <c r="R194" i="94"/>
  <c r="R195" i="94"/>
  <c r="R196" i="94"/>
  <c r="R197" i="94"/>
  <c r="R198" i="94"/>
  <c r="R199" i="94"/>
  <c r="R200" i="94"/>
  <c r="R201" i="94"/>
  <c r="R202" i="94"/>
  <c r="R203" i="94"/>
  <c r="R204" i="94"/>
  <c r="R205" i="94"/>
  <c r="R206" i="94"/>
  <c r="R207" i="94"/>
  <c r="R208" i="94"/>
  <c r="R209" i="94"/>
  <c r="R210" i="94"/>
  <c r="R211" i="94"/>
  <c r="R212" i="94"/>
  <c r="R213" i="94"/>
  <c r="R214" i="94"/>
  <c r="R215" i="94"/>
  <c r="R216" i="94"/>
  <c r="R217" i="94"/>
  <c r="R218" i="94"/>
  <c r="R219" i="94"/>
  <c r="R220" i="94"/>
  <c r="R221" i="94"/>
  <c r="R222" i="94"/>
  <c r="R223" i="94"/>
  <c r="R224" i="94"/>
  <c r="R225" i="94"/>
  <c r="R226" i="94"/>
  <c r="R227" i="94"/>
  <c r="R228" i="94"/>
  <c r="R229" i="94"/>
  <c r="R230" i="94"/>
  <c r="R231" i="94"/>
  <c r="R232" i="94"/>
  <c r="R233" i="94"/>
  <c r="R234" i="94"/>
  <c r="R235" i="94"/>
  <c r="R236" i="94"/>
  <c r="R237" i="94"/>
  <c r="R238" i="94"/>
  <c r="R239" i="94"/>
  <c r="R240" i="94"/>
  <c r="R241" i="94"/>
  <c r="R242" i="94"/>
  <c r="R243" i="94"/>
  <c r="R244" i="94"/>
  <c r="R245" i="94"/>
  <c r="R246" i="94"/>
  <c r="R247" i="94"/>
  <c r="R248" i="94"/>
  <c r="R249" i="94"/>
  <c r="R250" i="94"/>
  <c r="R251" i="94"/>
  <c r="R252" i="94"/>
  <c r="R253" i="94"/>
  <c r="R254" i="94"/>
  <c r="R255" i="94"/>
  <c r="R256" i="94"/>
  <c r="R257" i="94"/>
  <c r="R258" i="94"/>
  <c r="R259" i="94"/>
  <c r="R260" i="94"/>
  <c r="T2" i="94"/>
  <c r="T3" i="94"/>
  <c r="T4" i="94"/>
  <c r="T5" i="94"/>
  <c r="T6" i="94"/>
  <c r="T7" i="94"/>
  <c r="T8" i="94"/>
  <c r="T9" i="94"/>
  <c r="T10" i="94"/>
  <c r="T11" i="94"/>
  <c r="T12" i="94"/>
  <c r="T13" i="94"/>
  <c r="T14" i="94"/>
  <c r="T15" i="94"/>
  <c r="T16" i="94"/>
  <c r="T17" i="94"/>
  <c r="T18" i="94"/>
  <c r="T19" i="94"/>
  <c r="T20" i="94"/>
  <c r="T21" i="94"/>
  <c r="T22" i="94"/>
  <c r="T23" i="94"/>
  <c r="T24" i="94"/>
  <c r="T25" i="94"/>
  <c r="T26" i="94"/>
  <c r="T27" i="94"/>
  <c r="T28" i="94"/>
  <c r="T29" i="94"/>
  <c r="T30" i="94"/>
  <c r="T31" i="94"/>
  <c r="T32" i="94"/>
  <c r="T33" i="94"/>
  <c r="T34" i="94"/>
  <c r="T35" i="94"/>
  <c r="T36" i="94"/>
  <c r="T37" i="94"/>
  <c r="T38" i="94"/>
  <c r="T39" i="94"/>
  <c r="T40" i="94"/>
  <c r="T41" i="94"/>
  <c r="T42" i="94"/>
  <c r="T43" i="94"/>
  <c r="T44" i="94"/>
  <c r="T45" i="94"/>
  <c r="T46" i="94"/>
  <c r="T47" i="94"/>
  <c r="T48" i="94"/>
  <c r="T49" i="94"/>
  <c r="T50" i="94"/>
  <c r="T51" i="94"/>
  <c r="T52" i="94"/>
  <c r="T53" i="94"/>
  <c r="T54" i="94"/>
  <c r="T55" i="94"/>
  <c r="T56" i="94"/>
  <c r="T57" i="94"/>
  <c r="T58" i="94"/>
  <c r="T59" i="94"/>
  <c r="T60" i="94"/>
  <c r="T61" i="94"/>
  <c r="T62" i="94"/>
  <c r="T63" i="94"/>
  <c r="T64" i="94"/>
  <c r="T65" i="94"/>
  <c r="T66" i="94"/>
  <c r="T67" i="94"/>
  <c r="T68" i="94"/>
  <c r="T69" i="94"/>
  <c r="T70" i="94"/>
  <c r="T71" i="94"/>
  <c r="T72" i="94"/>
  <c r="T73" i="94"/>
  <c r="T74" i="94"/>
  <c r="T75" i="94"/>
  <c r="T76" i="94"/>
  <c r="T77" i="94"/>
  <c r="T78" i="94"/>
  <c r="T79" i="94"/>
  <c r="T80" i="94"/>
  <c r="T81" i="94"/>
  <c r="T82" i="94"/>
  <c r="T83" i="94"/>
  <c r="T84" i="94"/>
  <c r="AA2" i="94" l="1"/>
  <c r="AA3" i="94" l="1"/>
  <c r="AA4" i="94"/>
  <c r="AA5" i="94"/>
  <c r="AA6" i="94"/>
  <c r="AA7" i="94"/>
  <c r="AA8" i="94"/>
  <c r="AA9" i="94"/>
  <c r="U2" i="94" l="1" a="1"/>
  <c r="U2" i="94" s="1"/>
  <c r="V2" i="94" s="1" a="1"/>
  <c r="V2" i="94" s="1"/>
  <c r="W2" i="94" s="1" a="1"/>
  <c r="W2" i="94" s="1"/>
  <c r="L9" i="107"/>
  <c r="X3" i="94" a="1"/>
  <c r="X3" i="94" s="1"/>
  <c r="X4" i="94" a="1"/>
  <c r="X4" i="94" s="1"/>
  <c r="X5" i="94" a="1"/>
  <c r="X5" i="94" s="1"/>
  <c r="X6" i="94" a="1"/>
  <c r="X6" i="94" s="1"/>
  <c r="X7" i="94" a="1"/>
  <c r="X7" i="94" s="1"/>
  <c r="X8" i="94" a="1"/>
  <c r="X8" i="94" s="1"/>
  <c r="X9" i="94" a="1"/>
  <c r="X9" i="94" s="1"/>
  <c r="X10" i="94" a="1"/>
  <c r="X10" i="94" s="1"/>
  <c r="X11" i="94" a="1"/>
  <c r="X11" i="94" s="1"/>
  <c r="X12" i="94" a="1"/>
  <c r="X12" i="94" s="1"/>
  <c r="X13" i="94" a="1"/>
  <c r="X13" i="94" s="1"/>
  <c r="X14" i="94" a="1"/>
  <c r="X14" i="94" s="1"/>
  <c r="X15" i="94" a="1"/>
  <c r="X15" i="94" s="1"/>
  <c r="X16" i="94" a="1"/>
  <c r="X16" i="94" s="1"/>
  <c r="X17" i="94" a="1"/>
  <c r="X17" i="94" s="1"/>
  <c r="X18" i="94" a="1"/>
  <c r="X18" i="94" s="1"/>
  <c r="X19" i="94" a="1"/>
  <c r="X19" i="94" s="1"/>
  <c r="X20" i="94" a="1"/>
  <c r="X20" i="94" s="1"/>
  <c r="X21" i="94" a="1"/>
  <c r="X21" i="94" s="1"/>
  <c r="X22" i="94" a="1"/>
  <c r="X22" i="94" s="1"/>
  <c r="X23" i="94" a="1"/>
  <c r="X23" i="94" s="1"/>
  <c r="X24" i="94" a="1"/>
  <c r="X24" i="94" s="1"/>
  <c r="X25" i="94" a="1"/>
  <c r="X25" i="94" s="1"/>
  <c r="X26" i="94" a="1"/>
  <c r="X26" i="94" s="1"/>
  <c r="X27" i="94" a="1"/>
  <c r="X27" i="94" s="1"/>
  <c r="X28" i="94" a="1"/>
  <c r="X28" i="94" s="1"/>
  <c r="X29" i="94" a="1"/>
  <c r="X29" i="94" s="1"/>
  <c r="X30" i="94" a="1"/>
  <c r="X30" i="94" s="1"/>
  <c r="X31" i="94" a="1"/>
  <c r="X31" i="94" s="1"/>
  <c r="X32" i="94" a="1"/>
  <c r="X32" i="94" s="1"/>
  <c r="X33" i="94" a="1"/>
  <c r="X33" i="94" s="1"/>
  <c r="X34" i="94" a="1"/>
  <c r="X34" i="94" s="1"/>
  <c r="X35" i="94" a="1"/>
  <c r="X35" i="94" s="1"/>
  <c r="X36" i="94" a="1"/>
  <c r="X36" i="94" s="1"/>
  <c r="X37" i="94" a="1"/>
  <c r="X37" i="94" s="1"/>
  <c r="X38" i="94" a="1"/>
  <c r="X38" i="94" s="1"/>
  <c r="X39" i="94" a="1"/>
  <c r="X39" i="94" s="1"/>
  <c r="X40" i="94" a="1"/>
  <c r="X40" i="94" s="1"/>
  <c r="X41" i="94" a="1"/>
  <c r="X41" i="94" s="1"/>
  <c r="X42" i="94" a="1"/>
  <c r="X42" i="94" s="1"/>
  <c r="X43" i="94" a="1"/>
  <c r="X43" i="94" s="1"/>
  <c r="X44" i="94" a="1"/>
  <c r="X44" i="94" s="1"/>
  <c r="X45" i="94" a="1"/>
  <c r="X45" i="94" s="1"/>
  <c r="X46" i="94" a="1"/>
  <c r="X46" i="94" s="1"/>
  <c r="X47" i="94" a="1"/>
  <c r="X47" i="94" s="1"/>
  <c r="X48" i="94" a="1"/>
  <c r="X48" i="94" s="1"/>
  <c r="X49" i="94" a="1"/>
  <c r="X49" i="94" s="1"/>
  <c r="X50" i="94" a="1"/>
  <c r="X50" i="94" s="1"/>
  <c r="X51" i="94" a="1"/>
  <c r="X51" i="94" s="1"/>
  <c r="X52" i="94" a="1"/>
  <c r="X52" i="94" s="1"/>
  <c r="X53" i="94" a="1"/>
  <c r="X53" i="94" s="1"/>
  <c r="X54" i="94" a="1"/>
  <c r="X54" i="94" s="1"/>
  <c r="X55" i="94" a="1"/>
  <c r="X55" i="94" s="1"/>
  <c r="X56" i="94" a="1"/>
  <c r="X56" i="94" s="1"/>
  <c r="X57" i="94" a="1"/>
  <c r="X57" i="94" s="1"/>
  <c r="X58" i="94" a="1"/>
  <c r="X58" i="94" s="1"/>
  <c r="X59" i="94" a="1"/>
  <c r="X59" i="94" s="1"/>
  <c r="X60" i="94" a="1"/>
  <c r="X60" i="94" s="1"/>
  <c r="X61" i="94" a="1"/>
  <c r="X61" i="94" s="1"/>
  <c r="X62" i="94" a="1"/>
  <c r="X62" i="94" s="1"/>
  <c r="X63" i="94" a="1"/>
  <c r="X63" i="94" s="1"/>
  <c r="X64" i="94" a="1"/>
  <c r="X64" i="94" s="1"/>
  <c r="X65" i="94" a="1"/>
  <c r="X65" i="94" s="1"/>
  <c r="X66" i="94" a="1"/>
  <c r="X66" i="94" s="1"/>
  <c r="X67" i="94" a="1"/>
  <c r="X67" i="94" s="1"/>
  <c r="X68" i="94" a="1"/>
  <c r="X68" i="94" s="1"/>
  <c r="X69" i="94" a="1"/>
  <c r="X69" i="94" s="1"/>
  <c r="X70" i="94" a="1"/>
  <c r="X70" i="94" s="1"/>
  <c r="X71" i="94" a="1"/>
  <c r="X71" i="94" s="1"/>
  <c r="X72" i="94" a="1"/>
  <c r="X72" i="94" s="1"/>
  <c r="X73" i="94" a="1"/>
  <c r="X73" i="94" s="1"/>
  <c r="X74" i="94" a="1"/>
  <c r="X74" i="94" s="1"/>
  <c r="X75" i="94" a="1"/>
  <c r="X75" i="94" s="1"/>
  <c r="X76" i="94" a="1"/>
  <c r="X76" i="94" s="1"/>
  <c r="X77" i="94" a="1"/>
  <c r="X77" i="94" s="1"/>
  <c r="X78" i="94" a="1"/>
  <c r="X78" i="94" s="1"/>
  <c r="X79" i="94" a="1"/>
  <c r="X79" i="94" s="1"/>
  <c r="X80" i="94" a="1"/>
  <c r="X80" i="94" s="1"/>
  <c r="X81" i="94" a="1"/>
  <c r="X81" i="94" s="1"/>
  <c r="X82" i="94" a="1"/>
  <c r="X82" i="94" s="1"/>
  <c r="X83" i="94" a="1"/>
  <c r="X83" i="94" s="1"/>
  <c r="X84" i="94" a="1"/>
  <c r="X84" i="94" s="1"/>
  <c r="X2" i="94" a="1"/>
  <c r="X2" i="94" s="1"/>
  <c r="Y2" i="94" l="1" a="1"/>
  <c r="BM2" i="94"/>
  <c r="BM3" i="94"/>
  <c r="BM4" i="94"/>
  <c r="BM5" i="94"/>
  <c r="BM6" i="94"/>
  <c r="BM7" i="94"/>
  <c r="BM8" i="94"/>
  <c r="BM9" i="94"/>
  <c r="BM10" i="94"/>
  <c r="BM11" i="94"/>
  <c r="BM12" i="94"/>
  <c r="BM13" i="94"/>
  <c r="BM14" i="94"/>
  <c r="BM15" i="94"/>
  <c r="BM16" i="94"/>
  <c r="BM17" i="94"/>
  <c r="BM18" i="94"/>
  <c r="BM19" i="94"/>
  <c r="BM20" i="94"/>
  <c r="BM21" i="94"/>
  <c r="BM22" i="94"/>
  <c r="BM23" i="94"/>
  <c r="BM24" i="94"/>
  <c r="BM25" i="94"/>
  <c r="BM26" i="94"/>
  <c r="BM27" i="94"/>
  <c r="BM28" i="94"/>
  <c r="BM29" i="94"/>
  <c r="BM30" i="94"/>
  <c r="BM31" i="94"/>
  <c r="AB3" i="94"/>
  <c r="AB4" i="94"/>
  <c r="AB5" i="94"/>
  <c r="AB6" i="94"/>
  <c r="AB7" i="94"/>
  <c r="AB8" i="94"/>
  <c r="AB9" i="94"/>
  <c r="AB10" i="94"/>
  <c r="AB11" i="94"/>
  <c r="AB12" i="94"/>
  <c r="AB13" i="94"/>
  <c r="AB14" i="94"/>
  <c r="AB15" i="94"/>
  <c r="AB16" i="94"/>
  <c r="AB17" i="94"/>
  <c r="AB18" i="94"/>
  <c r="AB19" i="94"/>
  <c r="AB20" i="94"/>
  <c r="AB21" i="94"/>
  <c r="AB22" i="94"/>
  <c r="AB23" i="94"/>
  <c r="AB24" i="94"/>
  <c r="AB25" i="94"/>
  <c r="AB26" i="94"/>
  <c r="AB27" i="94"/>
  <c r="AB28" i="94"/>
  <c r="AB29" i="94"/>
  <c r="AB30" i="94"/>
  <c r="AB31" i="94"/>
  <c r="AB32" i="94"/>
  <c r="AB33" i="94"/>
  <c r="AB34" i="94"/>
  <c r="AB35" i="94"/>
  <c r="AB36" i="94"/>
  <c r="AB37" i="94"/>
  <c r="AB38" i="94"/>
  <c r="AB39" i="94"/>
  <c r="AB40" i="94"/>
  <c r="AB41" i="94"/>
  <c r="AB42" i="94"/>
  <c r="AB43" i="94"/>
  <c r="AB44" i="94"/>
  <c r="AB45" i="94"/>
  <c r="AB46" i="94"/>
  <c r="AB47" i="94"/>
  <c r="AB48" i="94"/>
  <c r="AB49" i="94"/>
  <c r="AB50" i="94"/>
  <c r="AB51" i="94"/>
  <c r="AB52" i="94"/>
  <c r="AB53" i="94"/>
  <c r="AB54" i="94"/>
  <c r="AB55" i="94"/>
  <c r="AB56" i="94"/>
  <c r="AB57" i="94"/>
  <c r="AB58" i="94"/>
  <c r="AB59" i="94"/>
  <c r="AB60" i="94"/>
  <c r="AB61" i="94"/>
  <c r="AB62" i="94"/>
  <c r="AB63" i="94"/>
  <c r="AB64" i="94"/>
  <c r="AB65" i="94"/>
  <c r="AB66" i="94"/>
  <c r="AB67" i="94"/>
  <c r="AB68" i="94"/>
  <c r="AB69" i="94"/>
  <c r="AB70" i="94"/>
  <c r="AB71" i="94"/>
  <c r="AB72" i="94"/>
  <c r="AB73" i="94"/>
  <c r="AB74" i="94"/>
  <c r="AB75" i="94"/>
  <c r="AB76" i="94"/>
  <c r="AB77" i="94"/>
  <c r="AB78" i="94"/>
  <c r="AB79" i="94"/>
  <c r="AB80" i="94"/>
  <c r="AB81" i="94"/>
  <c r="AB82" i="94"/>
  <c r="AB83" i="94"/>
  <c r="AB84" i="94"/>
  <c r="AB2" i="94"/>
  <c r="AA10" i="94"/>
  <c r="AA11" i="94"/>
  <c r="AA12" i="94"/>
  <c r="AA13" i="94"/>
  <c r="AA14" i="94"/>
  <c r="AA15" i="94"/>
  <c r="AA16" i="94"/>
  <c r="AA17" i="94"/>
  <c r="AA18" i="94"/>
  <c r="AA19" i="94"/>
  <c r="AA20" i="94"/>
  <c r="AA21" i="94"/>
  <c r="AA22" i="94"/>
  <c r="AA23" i="94"/>
  <c r="AA24" i="94"/>
  <c r="AA25" i="94"/>
  <c r="AA26" i="94"/>
  <c r="AA27" i="94"/>
  <c r="AA28" i="94"/>
  <c r="AA29" i="94"/>
  <c r="AA30" i="94"/>
  <c r="AA31" i="94"/>
  <c r="AA32" i="94"/>
  <c r="AA33" i="94"/>
  <c r="AA34" i="94"/>
  <c r="AA35" i="94"/>
  <c r="AA36" i="94"/>
  <c r="AA37" i="94"/>
  <c r="AA38" i="94"/>
  <c r="AA39" i="94"/>
  <c r="AA40" i="94"/>
  <c r="AA41" i="94"/>
  <c r="AA42" i="94"/>
  <c r="AA43" i="94"/>
  <c r="AA44" i="94"/>
  <c r="AA45" i="94"/>
  <c r="AA46" i="94"/>
  <c r="AA47" i="94"/>
  <c r="AA48" i="94"/>
  <c r="AA49" i="94"/>
  <c r="AA50" i="94"/>
  <c r="AA51" i="94"/>
  <c r="AA52" i="94"/>
  <c r="AA53" i="94"/>
  <c r="AA54" i="94"/>
  <c r="AA55" i="94"/>
  <c r="AA56" i="94"/>
  <c r="AA57" i="94"/>
  <c r="AA58" i="94"/>
  <c r="AA59" i="94"/>
  <c r="AA60" i="94"/>
  <c r="AA61" i="94"/>
  <c r="AA62" i="94"/>
  <c r="AA63" i="94"/>
  <c r="AA64" i="94"/>
  <c r="AA65" i="94"/>
  <c r="AA66" i="94"/>
  <c r="AA67" i="94"/>
  <c r="AA68" i="94"/>
  <c r="AA69" i="94"/>
  <c r="AA70" i="94"/>
  <c r="AA71" i="94"/>
  <c r="AA72" i="94"/>
  <c r="AA73" i="94"/>
  <c r="AA74" i="94"/>
  <c r="AA75" i="94"/>
  <c r="AA76" i="94"/>
  <c r="AA77" i="94"/>
  <c r="AA78" i="94"/>
  <c r="AA79" i="94"/>
  <c r="AA80" i="94"/>
  <c r="AA81" i="94"/>
  <c r="AA82" i="94"/>
  <c r="AA83" i="94"/>
  <c r="AA84" i="94"/>
  <c r="AA85" i="94"/>
  <c r="AA86" i="94"/>
  <c r="AA87" i="94"/>
  <c r="AA88" i="94"/>
  <c r="AA89" i="94"/>
  <c r="AA90" i="94"/>
  <c r="AA91" i="94"/>
  <c r="AA92" i="94"/>
  <c r="AA93" i="94"/>
  <c r="AA94" i="94"/>
  <c r="AA95" i="94"/>
  <c r="AA96" i="94"/>
  <c r="AA97" i="94"/>
  <c r="AA98" i="94"/>
  <c r="AA99" i="94"/>
  <c r="AA100" i="94"/>
  <c r="AA101" i="94"/>
  <c r="AA102" i="94"/>
  <c r="AA103" i="94"/>
  <c r="AA104" i="94"/>
  <c r="AA105" i="94"/>
  <c r="AA106" i="94"/>
  <c r="AA107" i="94"/>
  <c r="AA108" i="94"/>
  <c r="AA109" i="94"/>
  <c r="AA110" i="94"/>
  <c r="AA111" i="94"/>
  <c r="AA112" i="94"/>
  <c r="AA113" i="94"/>
  <c r="AA114" i="94"/>
  <c r="AA115" i="94"/>
  <c r="AA116" i="94"/>
  <c r="AA117" i="94"/>
  <c r="AA118" i="94"/>
  <c r="AA119" i="94"/>
  <c r="AA120" i="94"/>
  <c r="AA121" i="94"/>
  <c r="AA122" i="94"/>
  <c r="AA123" i="94"/>
  <c r="AA124" i="94"/>
  <c r="AA125" i="94"/>
  <c r="AA126" i="94"/>
  <c r="AA127" i="94"/>
  <c r="AA128" i="94"/>
  <c r="AA129" i="94"/>
  <c r="AA130" i="94"/>
  <c r="AA131" i="94"/>
  <c r="AA132" i="94"/>
  <c r="AA133" i="94"/>
  <c r="AA134" i="94"/>
  <c r="AA135" i="94"/>
  <c r="AA136" i="94"/>
  <c r="AA137" i="94"/>
  <c r="AA138" i="94"/>
  <c r="AA139" i="94"/>
  <c r="AA140" i="94"/>
  <c r="AA141" i="94"/>
  <c r="AA142" i="94"/>
  <c r="AA143" i="94"/>
  <c r="AA144" i="94"/>
  <c r="AA145" i="94"/>
  <c r="AA146" i="94"/>
  <c r="AA147" i="94"/>
  <c r="AA148" i="94"/>
  <c r="AA149" i="94"/>
  <c r="AA150" i="94"/>
  <c r="AA151" i="94"/>
  <c r="AA152" i="94"/>
  <c r="AA153" i="94"/>
  <c r="AA154" i="94"/>
  <c r="AA155" i="94"/>
  <c r="AA156" i="94"/>
  <c r="AA157" i="94"/>
  <c r="AA158" i="94"/>
  <c r="AA159" i="94"/>
  <c r="AA160" i="94"/>
  <c r="AA161" i="94"/>
  <c r="AA162" i="94"/>
  <c r="AA163" i="94"/>
  <c r="AA164" i="94"/>
  <c r="AA165" i="94"/>
  <c r="AA166" i="94"/>
  <c r="AA167" i="94"/>
  <c r="AA168" i="94"/>
  <c r="AA169" i="94"/>
  <c r="AA170" i="94"/>
  <c r="AA171" i="94"/>
  <c r="AA172" i="94"/>
  <c r="AA173" i="94"/>
  <c r="AA174" i="94"/>
  <c r="AA175" i="94"/>
  <c r="AA176" i="94"/>
  <c r="AA177" i="94"/>
  <c r="AA178" i="94"/>
  <c r="AA179" i="94"/>
  <c r="AA180" i="94"/>
  <c r="AA181" i="94"/>
  <c r="AA182" i="94"/>
  <c r="AA183" i="94"/>
  <c r="AA184" i="94"/>
  <c r="AA185" i="94"/>
  <c r="AA186" i="94"/>
  <c r="AA187" i="94"/>
  <c r="AA188" i="94"/>
  <c r="AA189" i="94"/>
  <c r="AA190" i="94"/>
  <c r="AA191" i="94"/>
  <c r="AA192" i="94"/>
  <c r="AA193" i="94"/>
  <c r="AA194" i="94"/>
  <c r="AA195" i="94"/>
  <c r="AA196" i="94"/>
  <c r="AA197" i="94"/>
  <c r="AA198" i="94"/>
  <c r="AA199" i="94"/>
  <c r="AA200" i="94"/>
  <c r="AA201" i="94"/>
  <c r="AA202" i="94"/>
  <c r="AA203" i="94"/>
  <c r="AA204" i="94"/>
  <c r="AA205" i="94"/>
  <c r="AA206" i="94"/>
  <c r="AA207" i="94"/>
  <c r="AA208" i="94"/>
  <c r="AA209" i="94"/>
  <c r="AA210" i="94"/>
  <c r="AA211" i="94"/>
  <c r="AA212" i="94"/>
  <c r="AA213" i="94"/>
  <c r="AA214" i="94"/>
  <c r="AA215" i="94"/>
  <c r="AA216" i="94"/>
  <c r="AA217" i="94"/>
  <c r="AA218" i="94"/>
  <c r="AA219" i="94"/>
  <c r="AA220" i="94"/>
  <c r="AA221" i="94"/>
  <c r="AA222" i="94"/>
  <c r="AA223" i="94"/>
  <c r="AA224" i="94"/>
  <c r="AA225" i="94"/>
  <c r="AA226" i="94"/>
  <c r="AA227" i="94"/>
  <c r="AA228" i="94"/>
  <c r="AA229" i="94"/>
  <c r="AA230" i="94"/>
  <c r="AA231" i="94"/>
  <c r="AA232" i="94"/>
  <c r="AA233" i="94"/>
  <c r="AA234" i="94"/>
  <c r="AA235" i="94"/>
  <c r="AA236" i="94"/>
  <c r="AA237" i="94"/>
  <c r="AA238" i="94"/>
  <c r="AA239" i="94"/>
  <c r="AA240" i="94"/>
  <c r="AA241" i="94"/>
  <c r="AA242" i="94"/>
  <c r="AA243" i="94"/>
  <c r="AA244" i="94"/>
  <c r="AA245" i="94"/>
  <c r="AA246" i="94"/>
  <c r="AA247" i="94"/>
  <c r="AA248" i="94"/>
  <c r="AA249" i="94"/>
  <c r="AA250" i="94"/>
  <c r="AA251" i="94"/>
  <c r="B9" i="119" l="1"/>
  <c r="B21" i="119"/>
  <c r="B33" i="119"/>
  <c r="B45" i="119"/>
  <c r="B57" i="119"/>
  <c r="B69" i="119"/>
  <c r="B81" i="119"/>
  <c r="B20" i="119"/>
  <c r="B10" i="119"/>
  <c r="B22" i="119"/>
  <c r="B34" i="119"/>
  <c r="B46" i="119"/>
  <c r="B58" i="119"/>
  <c r="B70" i="119"/>
  <c r="B82" i="119"/>
  <c r="B19" i="119"/>
  <c r="B67" i="119"/>
  <c r="B44" i="119"/>
  <c r="B11" i="119"/>
  <c r="B23" i="119"/>
  <c r="B35" i="119"/>
  <c r="B47" i="119"/>
  <c r="B59" i="119"/>
  <c r="B71" i="119"/>
  <c r="B83" i="119"/>
  <c r="B32" i="119"/>
  <c r="B12" i="119"/>
  <c r="B24" i="119"/>
  <c r="B36" i="119"/>
  <c r="B48" i="119"/>
  <c r="B60" i="119"/>
  <c r="B72" i="119"/>
  <c r="B84" i="119"/>
  <c r="B56" i="119"/>
  <c r="B13" i="119"/>
  <c r="B25" i="119"/>
  <c r="B37" i="119"/>
  <c r="B49" i="119"/>
  <c r="B61" i="119"/>
  <c r="B73" i="119"/>
  <c r="B85" i="119"/>
  <c r="B68" i="119"/>
  <c r="B14" i="119"/>
  <c r="B26" i="119"/>
  <c r="B38" i="119"/>
  <c r="B50" i="119"/>
  <c r="B62" i="119"/>
  <c r="B74" i="119"/>
  <c r="B86" i="119"/>
  <c r="B79" i="119"/>
  <c r="B15" i="119"/>
  <c r="B27" i="119"/>
  <c r="B39" i="119"/>
  <c r="B51" i="119"/>
  <c r="B63" i="119"/>
  <c r="B75" i="119"/>
  <c r="B87" i="119"/>
  <c r="B16" i="119"/>
  <c r="B28" i="119"/>
  <c r="B40" i="119"/>
  <c r="B52" i="119"/>
  <c r="B64" i="119"/>
  <c r="B76" i="119"/>
  <c r="B88" i="119"/>
  <c r="B55" i="119"/>
  <c r="B80" i="119"/>
  <c r="B17" i="119"/>
  <c r="B29" i="119"/>
  <c r="B41" i="119"/>
  <c r="B53" i="119"/>
  <c r="B65" i="119"/>
  <c r="B77" i="119"/>
  <c r="B89" i="119"/>
  <c r="B43" i="119"/>
  <c r="B18" i="119"/>
  <c r="B30" i="119"/>
  <c r="B42" i="119"/>
  <c r="B54" i="119"/>
  <c r="B66" i="119"/>
  <c r="B78" i="119"/>
  <c r="B90" i="119"/>
  <c r="B31" i="119"/>
  <c r="AC2" i="94" a="1"/>
  <c r="AC2" i="94" s="1"/>
  <c r="AD2" i="94" s="1" a="1"/>
  <c r="S2" i="94" a="1"/>
  <c r="S2" i="94" s="1"/>
  <c r="Z2" i="94" a="1"/>
  <c r="Z2" i="94" s="1"/>
  <c r="B249" i="7"/>
  <c r="B189" i="7"/>
  <c r="B129" i="7"/>
  <c r="B244" i="7"/>
  <c r="B184" i="7"/>
  <c r="B124" i="7"/>
  <c r="B239" i="7"/>
  <c r="B179" i="7"/>
  <c r="B119" i="7"/>
  <c r="B234" i="7"/>
  <c r="B174" i="7"/>
  <c r="B114" i="7"/>
  <c r="B229" i="7"/>
  <c r="B169" i="7"/>
  <c r="B109" i="7"/>
  <c r="B224" i="7"/>
  <c r="B164" i="7"/>
  <c r="B104" i="7"/>
  <c r="B219" i="7"/>
  <c r="B159" i="7"/>
  <c r="B99" i="7"/>
  <c r="B204" i="7"/>
  <c r="B214" i="7"/>
  <c r="B154" i="7"/>
  <c r="B94" i="7"/>
  <c r="B209" i="7"/>
  <c r="B149" i="7"/>
  <c r="B144" i="7"/>
  <c r="B199" i="7"/>
  <c r="B254" i="7"/>
  <c r="B194" i="7"/>
  <c r="B134" i="7"/>
  <c r="B139" i="7"/>
  <c r="Y2" i="94"/>
  <c r="B8" i="119" s="1"/>
  <c r="B74" i="7"/>
  <c r="B14" i="7"/>
  <c r="B69" i="7"/>
  <c r="B64" i="7"/>
  <c r="B59" i="7"/>
  <c r="B54" i="7"/>
  <c r="B49" i="7"/>
  <c r="B44" i="7"/>
  <c r="B39" i="7"/>
  <c r="B19" i="7"/>
  <c r="B34" i="7"/>
  <c r="B89" i="7"/>
  <c r="B29" i="7"/>
  <c r="B84" i="7"/>
  <c r="B24" i="7"/>
  <c r="B79" i="7"/>
  <c r="BN2" i="94" a="1"/>
  <c r="BN2" i="94" s="1"/>
  <c r="B261" i="67" l="1"/>
  <c r="B262" i="67"/>
  <c r="B274" i="67"/>
  <c r="B286" i="67"/>
  <c r="B288" i="67"/>
  <c r="B263" i="67"/>
  <c r="B275" i="67"/>
  <c r="B287" i="67"/>
  <c r="B276" i="67"/>
  <c r="B284" i="67"/>
  <c r="B264" i="67"/>
  <c r="B265" i="67"/>
  <c r="B277" i="67"/>
  <c r="B289" i="67"/>
  <c r="B279" i="67"/>
  <c r="B266" i="67"/>
  <c r="B278" i="67"/>
  <c r="B290" i="67"/>
  <c r="B291" i="67"/>
  <c r="B267" i="67"/>
  <c r="B268" i="67"/>
  <c r="B280" i="67"/>
  <c r="B283" i="67"/>
  <c r="B269" i="67"/>
  <c r="B281" i="67"/>
  <c r="B271" i="67"/>
  <c r="B270" i="67"/>
  <c r="B282" i="67"/>
  <c r="B272" i="67"/>
  <c r="B273" i="67"/>
  <c r="B285" i="67"/>
  <c r="B259" i="67"/>
  <c r="B260" i="67"/>
  <c r="B11" i="67"/>
  <c r="B23" i="67"/>
  <c r="B35" i="67"/>
  <c r="B47" i="67"/>
  <c r="B59" i="67"/>
  <c r="B71" i="67"/>
  <c r="B83" i="67"/>
  <c r="B95" i="67"/>
  <c r="B107" i="67"/>
  <c r="B119" i="67"/>
  <c r="B131" i="67"/>
  <c r="B143" i="67"/>
  <c r="B155" i="67"/>
  <c r="B167" i="67"/>
  <c r="B179" i="67"/>
  <c r="B191" i="67"/>
  <c r="B203" i="67"/>
  <c r="B215" i="67"/>
  <c r="B227" i="67"/>
  <c r="B239" i="67"/>
  <c r="B251" i="67"/>
  <c r="B211" i="67"/>
  <c r="B12" i="67"/>
  <c r="B24" i="67"/>
  <c r="B36" i="67"/>
  <c r="B48" i="67"/>
  <c r="B60" i="67"/>
  <c r="B72" i="67"/>
  <c r="B84" i="67"/>
  <c r="B96" i="67"/>
  <c r="B108" i="67"/>
  <c r="B120" i="67"/>
  <c r="B132" i="67"/>
  <c r="B144" i="67"/>
  <c r="B156" i="67"/>
  <c r="B168" i="67"/>
  <c r="B180" i="67"/>
  <c r="B192" i="67"/>
  <c r="B204" i="67"/>
  <c r="B216" i="67"/>
  <c r="B228" i="67"/>
  <c r="B240" i="67"/>
  <c r="B252" i="67"/>
  <c r="B42" i="67"/>
  <c r="B114" i="67"/>
  <c r="B186" i="67"/>
  <c r="B91" i="67"/>
  <c r="B127" i="67"/>
  <c r="B199" i="67"/>
  <c r="B13" i="67"/>
  <c r="B25" i="67"/>
  <c r="B37" i="67"/>
  <c r="B49" i="67"/>
  <c r="B61" i="67"/>
  <c r="B73" i="67"/>
  <c r="B85" i="67"/>
  <c r="B97" i="67"/>
  <c r="B109" i="67"/>
  <c r="B121" i="67"/>
  <c r="B133" i="67"/>
  <c r="B145" i="67"/>
  <c r="B157" i="67"/>
  <c r="B169" i="67"/>
  <c r="B181" i="67"/>
  <c r="B193" i="67"/>
  <c r="B205" i="67"/>
  <c r="B217" i="67"/>
  <c r="B229" i="67"/>
  <c r="B241" i="67"/>
  <c r="B253" i="67"/>
  <c r="B18" i="67"/>
  <c r="B150" i="67"/>
  <c r="B19" i="67"/>
  <c r="B151" i="67"/>
  <c r="B249" i="67"/>
  <c r="B14" i="67"/>
  <c r="B26" i="67"/>
  <c r="B38" i="67"/>
  <c r="B50" i="67"/>
  <c r="B62" i="67"/>
  <c r="B74" i="67"/>
  <c r="B86" i="67"/>
  <c r="B98" i="67"/>
  <c r="B110" i="67"/>
  <c r="B122" i="67"/>
  <c r="B134" i="67"/>
  <c r="B146" i="67"/>
  <c r="B158" i="67"/>
  <c r="B170" i="67"/>
  <c r="B182" i="67"/>
  <c r="B194" i="67"/>
  <c r="B206" i="67"/>
  <c r="B218" i="67"/>
  <c r="B230" i="67"/>
  <c r="B242" i="67"/>
  <c r="B254" i="67"/>
  <c r="B30" i="67"/>
  <c r="B138" i="67"/>
  <c r="B222" i="67"/>
  <c r="B31" i="67"/>
  <c r="B139" i="67"/>
  <c r="B235" i="67"/>
  <c r="B15" i="67"/>
  <c r="B27" i="67"/>
  <c r="B39" i="67"/>
  <c r="B51" i="67"/>
  <c r="B63" i="67"/>
  <c r="B75" i="67"/>
  <c r="B87" i="67"/>
  <c r="B99" i="67"/>
  <c r="B111" i="67"/>
  <c r="B123" i="67"/>
  <c r="B135" i="67"/>
  <c r="B147" i="67"/>
  <c r="B159" i="67"/>
  <c r="B171" i="67"/>
  <c r="B183" i="67"/>
  <c r="B195" i="67"/>
  <c r="B207" i="67"/>
  <c r="B219" i="67"/>
  <c r="B231" i="67"/>
  <c r="B243" i="67"/>
  <c r="B255" i="67"/>
  <c r="B90" i="67"/>
  <c r="B198" i="67"/>
  <c r="B43" i="67"/>
  <c r="B175" i="67"/>
  <c r="B16" i="67"/>
  <c r="B28" i="67"/>
  <c r="B40" i="67"/>
  <c r="B52" i="67"/>
  <c r="B64" i="67"/>
  <c r="B76" i="67"/>
  <c r="B88" i="67"/>
  <c r="B100" i="67"/>
  <c r="B112" i="67"/>
  <c r="B124" i="67"/>
  <c r="B136" i="67"/>
  <c r="B148" i="67"/>
  <c r="B160" i="67"/>
  <c r="B172" i="67"/>
  <c r="B184" i="67"/>
  <c r="B196" i="67"/>
  <c r="B208" i="67"/>
  <c r="B220" i="67"/>
  <c r="B232" i="67"/>
  <c r="B244" i="67"/>
  <c r="B256" i="67"/>
  <c r="B66" i="67"/>
  <c r="B78" i="67"/>
  <c r="B126" i="67"/>
  <c r="B174" i="67"/>
  <c r="B234" i="67"/>
  <c r="B79" i="67"/>
  <c r="B115" i="67"/>
  <c r="B187" i="67"/>
  <c r="B17" i="67"/>
  <c r="B29" i="67"/>
  <c r="B41" i="67"/>
  <c r="B53" i="67"/>
  <c r="B65" i="67"/>
  <c r="B77" i="67"/>
  <c r="B89" i="67"/>
  <c r="B101" i="67"/>
  <c r="B113" i="67"/>
  <c r="B125" i="67"/>
  <c r="B137" i="67"/>
  <c r="B149" i="67"/>
  <c r="B161" i="67"/>
  <c r="B173" i="67"/>
  <c r="B185" i="67"/>
  <c r="B197" i="67"/>
  <c r="B209" i="67"/>
  <c r="B221" i="67"/>
  <c r="B233" i="67"/>
  <c r="B245" i="67"/>
  <c r="B257" i="67"/>
  <c r="B102" i="67"/>
  <c r="B210" i="67"/>
  <c r="B55" i="67"/>
  <c r="B223" i="67"/>
  <c r="B258" i="67"/>
  <c r="B20" i="67"/>
  <c r="B32" i="67"/>
  <c r="B44" i="67"/>
  <c r="B56" i="67"/>
  <c r="B68" i="67"/>
  <c r="B80" i="67"/>
  <c r="B92" i="67"/>
  <c r="B104" i="67"/>
  <c r="B116" i="67"/>
  <c r="B128" i="67"/>
  <c r="B140" i="67"/>
  <c r="B152" i="67"/>
  <c r="B164" i="67"/>
  <c r="B176" i="67"/>
  <c r="B188" i="67"/>
  <c r="B200" i="67"/>
  <c r="B212" i="67"/>
  <c r="B224" i="67"/>
  <c r="B236" i="67"/>
  <c r="B248" i="67"/>
  <c r="B21" i="67"/>
  <c r="B33" i="67"/>
  <c r="B45" i="67"/>
  <c r="B57" i="67"/>
  <c r="B69" i="67"/>
  <c r="B81" i="67"/>
  <c r="B93" i="67"/>
  <c r="B105" i="67"/>
  <c r="B117" i="67"/>
  <c r="B129" i="67"/>
  <c r="B141" i="67"/>
  <c r="B153" i="67"/>
  <c r="B165" i="67"/>
  <c r="B177" i="67"/>
  <c r="B189" i="67"/>
  <c r="B201" i="67"/>
  <c r="B213" i="67"/>
  <c r="B225" i="67"/>
  <c r="B237" i="67"/>
  <c r="B10" i="67"/>
  <c r="B22" i="67"/>
  <c r="B34" i="67"/>
  <c r="B46" i="67"/>
  <c r="B58" i="67"/>
  <c r="B70" i="67"/>
  <c r="B82" i="67"/>
  <c r="B94" i="67"/>
  <c r="B106" i="67"/>
  <c r="B118" i="67"/>
  <c r="B130" i="67"/>
  <c r="B142" i="67"/>
  <c r="B154" i="67"/>
  <c r="B166" i="67"/>
  <c r="B178" i="67"/>
  <c r="B190" i="67"/>
  <c r="B202" i="67"/>
  <c r="B214" i="67"/>
  <c r="B226" i="67"/>
  <c r="B238" i="67"/>
  <c r="B250" i="67"/>
  <c r="B54" i="67"/>
  <c r="B162" i="67"/>
  <c r="B246" i="67"/>
  <c r="B67" i="67"/>
  <c r="B103" i="67"/>
  <c r="B163" i="67"/>
  <c r="B247" i="67"/>
  <c r="AD2" i="94"/>
  <c r="B9" i="67" s="1"/>
  <c r="B9" i="7"/>
  <c r="S14" i="7" l="1" a="1"/>
  <c r="S14" i="7" s="1"/>
  <c r="R14" i="7" a="1"/>
  <c r="R14" i="7" s="1"/>
  <c r="Q14" i="7" a="1"/>
  <c r="Q14" i="7" s="1"/>
  <c r="P14" i="7" a="1"/>
  <c r="P14" i="7" s="1"/>
  <c r="O14" i="7" a="1"/>
  <c r="O14" i="7" s="1"/>
  <c r="N14" i="7" a="1"/>
  <c r="N14" i="7" s="1"/>
  <c r="M14" i="7" a="1"/>
  <c r="M14" i="7" s="1"/>
  <c r="L14" i="7" a="1"/>
  <c r="L14" i="7" s="1"/>
  <c r="K14" i="7" a="1"/>
  <c r="K14" i="7" s="1"/>
  <c r="J14" i="7" a="1"/>
  <c r="J14" i="7" s="1"/>
  <c r="L5" i="7"/>
  <c r="K5" i="7"/>
  <c r="J5" i="7"/>
  <c r="I5" i="7"/>
  <c r="K68" i="7" l="1"/>
  <c r="L68" i="7"/>
  <c r="M68" i="7"/>
  <c r="N68" i="7"/>
  <c r="O68" i="7"/>
  <c r="P68" i="7"/>
  <c r="Q68" i="7"/>
  <c r="R68" i="7"/>
  <c r="S68" i="7"/>
  <c r="Q45" i="7"/>
  <c r="R45" i="7"/>
  <c r="S45" i="7"/>
  <c r="K45" i="7"/>
  <c r="L45" i="7"/>
  <c r="M45" i="7"/>
  <c r="N45" i="7"/>
  <c r="O45" i="7"/>
  <c r="P45" i="7"/>
  <c r="J68" i="7"/>
  <c r="J45" i="7"/>
  <c r="P5" i="7" l="1"/>
  <c r="O5" i="7"/>
  <c r="N5" i="7"/>
  <c r="M5"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<sst xmlns="http://schemas.openxmlformats.org/spreadsheetml/2006/main" count="2901" uniqueCount="1852">
  <si>
    <t>Next Page</t>
  </si>
  <si>
    <t>UNITED STATES ACTIVE PHARMACEUTICAL INGREDIENT INDUSTRIAL BASE ASSESSMENT</t>
  </si>
  <si>
    <t>SCOPE OF ASSESSMENT</t>
  </si>
  <si>
    <t>RESPONSE TO THIS SURVEY IS REQUIRED BY LAW</t>
  </si>
  <si>
    <t>BURDEN ESTIMATE AND REQUEST FOR COMMENT</t>
  </si>
  <si>
    <t>BUSINESS CONFIDENTIAL - Per Section 705(d) of the Defense Production Act</t>
  </si>
  <si>
    <t>Previous Page</t>
  </si>
  <si>
    <t>General Instructions</t>
  </si>
  <si>
    <t>A.</t>
  </si>
  <si>
    <t>B.</t>
  </si>
  <si>
    <t>C.</t>
  </si>
  <si>
    <r>
      <t xml:space="preserve">Do not disclose any </t>
    </r>
    <r>
      <rPr>
        <b/>
        <u/>
        <sz val="10"/>
        <color rgb="FFFF0000"/>
        <rFont val="Arial"/>
        <family val="2"/>
      </rPr>
      <t>classified</t>
    </r>
    <r>
      <rPr>
        <b/>
        <sz val="10"/>
        <color rgb="FFFF0000"/>
        <rFont val="Arial"/>
        <family val="2"/>
      </rPr>
      <t xml:space="preserve"> information in this survey form.</t>
    </r>
  </si>
  <si>
    <t>D.</t>
  </si>
  <si>
    <t>E.</t>
  </si>
  <si>
    <t>F.</t>
  </si>
  <si>
    <t>Definitions</t>
  </si>
  <si>
    <t>Term</t>
  </si>
  <si>
    <t>Definition</t>
  </si>
  <si>
    <t>Authorizing Official</t>
  </si>
  <si>
    <t>An executive officer of the organization or business unit or another individual who has the authority to execute this survey on behalf of the organization.</t>
  </si>
  <si>
    <t>Business Continuity Plan</t>
  </si>
  <si>
    <t>A document that consists of the critical information an organization needs to prevent and recover from an unplanned interruption in business operations.</t>
  </si>
  <si>
    <t>Capability</t>
  </si>
  <si>
    <t>Capital Expenditures (CapEx)</t>
  </si>
  <si>
    <t>Investments made by an organization in buildings, equipment, property, and systems where the expense is depreciated. This does not include expenditures for consumable materials, other operating expenses, and salaries associated with normal business operations.</t>
  </si>
  <si>
    <t>Chemical Abstracts Service (CAS) Number</t>
  </si>
  <si>
    <t>A unique numerical identifier assigned by the Chemical Abstracts Service (CAS) to every chemical substance described in the open scientific literature.</t>
  </si>
  <si>
    <t>Find CAS registry numbers here:</t>
  </si>
  <si>
    <t>Customer</t>
  </si>
  <si>
    <t>An entity to which an organization directly delivers the product or service that it produces. A customer may be another organization or another facility owned by the same parent organization. The customer may be the end user for the item but often can be the immediate link in the supply chain, adding additional value before transferring the item to yet another customer.</t>
  </si>
  <si>
    <t>Distributor</t>
  </si>
  <si>
    <t>An independent selling agent who has a contract to sell the products of a manufacturer.</t>
  </si>
  <si>
    <t>Exports</t>
  </si>
  <si>
    <t>Shipments to destinations outside the United States.</t>
  </si>
  <si>
    <t>External Entity</t>
  </si>
  <si>
    <t>A company (for profit or non-profit), institution (academic, professional, or commercial), or government agency that is not within your organization.</t>
  </si>
  <si>
    <t>Facility</t>
  </si>
  <si>
    <t xml:space="preserve">A building or the minimum complex of buildings or parts of buildings in which an organization operates to serve a particular function, producing revenue and incurring costs for the company. A facility may produce an item of tangible or intangible property or may perform a service. It may encompass a floor or group of floors within a building, a single building, or a group of buildings or structures. A facility could include a group of related facilities at which organization employees work, together constituting a profit-and-loss center for the company, and it may be identified by a unique Data Universal Numbering System (DUNS) number. </t>
  </si>
  <si>
    <t>Full-Time Equivalent (FTE) Employees</t>
  </si>
  <si>
    <t>Employees who work for 40 hours in a normal work week. Convert part-time employees into "full-time equivalents" by taking their work hours as a fraction of 40 hours.</t>
  </si>
  <si>
    <t>Headquarters</t>
  </si>
  <si>
    <t xml:space="preserve">A facility that serves as an organization’s hub of operations with all branches or divisions reporting to it. </t>
  </si>
  <si>
    <t>International Union of Pure and Applied Chemistry (IUPAC) Name</t>
  </si>
  <si>
    <t xml:space="preserve">A systematic method of naming organic chemical compounds as recommended by the International Union of Pure and Applied Chemistry. </t>
  </si>
  <si>
    <t>More information here:</t>
  </si>
  <si>
    <t>https://iupac.org/what-we-do/nomenclature/brief-guides/</t>
  </si>
  <si>
    <t>Inventory</t>
  </si>
  <si>
    <t>The goods or materials an organization holds for its own use or for the ultimate goal of sale.</t>
  </si>
  <si>
    <t>Logistics Management Information System</t>
  </si>
  <si>
    <t>A system of records and reports used to aggregate, analyze, validate and display data from all levels of the logistics system that can be used to make logistics decisions and manage the supply chain.</t>
  </si>
  <si>
    <t>Non-U.S. Facility</t>
  </si>
  <si>
    <t>A facility that is physically located outside of the United States.</t>
  </si>
  <si>
    <t>Organization</t>
  </si>
  <si>
    <t>Partnership</t>
  </si>
  <si>
    <t>Any type of service or collaboration agreement between two parties under which proprietary information can be shared in either tangible or non-tangible forms.</t>
  </si>
  <si>
    <t>Research and Development</t>
  </si>
  <si>
    <t>Basic and applied research in the engineering sciences, as well as design and development of prototype products and processes. Efforts that an organization conducts towards innovating, introducing and/or improving products and processes.</t>
  </si>
  <si>
    <t>Sales</t>
  </si>
  <si>
    <t>All reported and unreported sales of subject products, including sales to end-users, producers, financial entities, intermediaries, traders, distributors, et al.</t>
  </si>
  <si>
    <t>Sole Source</t>
  </si>
  <si>
    <t xml:space="preserve">A supplier that is the only source for the supply of parts, components, or services. No alternative U.S. or non-U.S. based suppliers exist other than the current supplier. </t>
  </si>
  <si>
    <t>Supplier</t>
  </si>
  <si>
    <t>An entity from which your organization obtains inputs, which may be goods or services. A supplier may be another organization with which you have a contractual relationship, or it may be another facility owned by the same parent organization.</t>
  </si>
  <si>
    <t>Supply Chain Disruption</t>
  </si>
  <si>
    <t>Any event causing a disruption or delay in production, sales, or distribution of products.</t>
  </si>
  <si>
    <t>United States</t>
  </si>
  <si>
    <t xml:space="preserve">The "United States" or "U.S." includes the 50 states, the District of Columbia, Puerto Rico, Guam, America Samoa, the U.S. Virgin Islands, and the Northern Mariana Islands. </t>
  </si>
  <si>
    <t xml:space="preserve"> </t>
  </si>
  <si>
    <t>1. Organization Information</t>
  </si>
  <si>
    <t>Name</t>
  </si>
  <si>
    <t>Title</t>
  </si>
  <si>
    <t>Phone Number</t>
  </si>
  <si>
    <t>Email Address</t>
  </si>
  <si>
    <t>State</t>
  </si>
  <si>
    <t>Organization Name</t>
  </si>
  <si>
    <t>Definition: Organization</t>
  </si>
  <si>
    <t>Facility Name</t>
  </si>
  <si>
    <t>Street Address</t>
  </si>
  <si>
    <t>City</t>
  </si>
  <si>
    <t>ZIP Code (5-digit)</t>
  </si>
  <si>
    <t>Country</t>
  </si>
  <si>
    <t>Ultimate Parent Organization Name</t>
  </si>
  <si>
    <t>Ultimate Parent Organization Country</t>
  </si>
  <si>
    <t>Is your ultimate parent organization a public or private entity?</t>
  </si>
  <si>
    <t>If Public, Stock Ticker:</t>
  </si>
  <si>
    <t>1.</t>
  </si>
  <si>
    <t>2.</t>
  </si>
  <si>
    <t>3.</t>
  </si>
  <si>
    <t>Finished Dose Form Manufacturer</t>
  </si>
  <si>
    <t>4.</t>
  </si>
  <si>
    <t>Fill Finish Service Provider</t>
  </si>
  <si>
    <t>5.</t>
  </si>
  <si>
    <t>6.</t>
  </si>
  <si>
    <t>7.</t>
  </si>
  <si>
    <t>Finished Dose Form Distributor</t>
  </si>
  <si>
    <t>List all entities in descending order, including individuals and governments, which currently hold 5% or more of your ultimate parent organization's voting rights.</t>
  </si>
  <si>
    <t>Entity or Individual Name</t>
  </si>
  <si>
    <t>Stake %</t>
  </si>
  <si>
    <t>Entity Type</t>
  </si>
  <si>
    <t>Company</t>
  </si>
  <si>
    <t xml:space="preserve">Government </t>
  </si>
  <si>
    <t>Individual</t>
  </si>
  <si>
    <t>8.</t>
  </si>
  <si>
    <t>9.</t>
  </si>
  <si>
    <t>10.</t>
  </si>
  <si>
    <t>Comments:</t>
  </si>
  <si>
    <t>2. Facility Information</t>
  </si>
  <si>
    <t>Virginia</t>
  </si>
  <si>
    <t>Missouri</t>
  </si>
  <si>
    <t>Location</t>
  </si>
  <si>
    <t>Operations</t>
  </si>
  <si>
    <t>Quality Assurance</t>
  </si>
  <si>
    <t>Operating Status</t>
  </si>
  <si>
    <t>Primary Operation</t>
  </si>
  <si>
    <t>Manufacturing Model</t>
  </si>
  <si>
    <t>Type of FDA Inspection</t>
  </si>
  <si>
    <t>Operating</t>
  </si>
  <si>
    <t>Batch Manufacturing</t>
  </si>
  <si>
    <t>Yes</t>
  </si>
  <si>
    <t>Preapproval inspection</t>
  </si>
  <si>
    <t>Idle/Standby</t>
  </si>
  <si>
    <t>No</t>
  </si>
  <si>
    <t>Surveillance inspection</t>
  </si>
  <si>
    <t>For-cause inspection</t>
  </si>
  <si>
    <t>Planned/Expected</t>
  </si>
  <si>
    <t>Not Applicable</t>
  </si>
  <si>
    <t>Calcium</t>
  </si>
  <si>
    <t>Manufacture</t>
  </si>
  <si>
    <t>Magnesium Sulfate</t>
  </si>
  <si>
    <t>Potassium Chloride</t>
  </si>
  <si>
    <t>Sodium Bicarbonate (5% injection)</t>
  </si>
  <si>
    <t>Sodium Phosphate</t>
  </si>
  <si>
    <t>Thiamine</t>
  </si>
  <si>
    <t>Fentanyl</t>
  </si>
  <si>
    <t>Hydromorphone</t>
  </si>
  <si>
    <t>Lidocaine</t>
  </si>
  <si>
    <t>Lidocaine-Epinephrine</t>
  </si>
  <si>
    <t>Morphine</t>
  </si>
  <si>
    <t>Isoflurane</t>
  </si>
  <si>
    <t>Ampicillin</t>
  </si>
  <si>
    <t>Aspirin</t>
  </si>
  <si>
    <t>Alteplase</t>
  </si>
  <si>
    <t>Apixaban</t>
  </si>
  <si>
    <t>Argatroban</t>
  </si>
  <si>
    <t>Ticagrelor</t>
  </si>
  <si>
    <t>Vitamin K</t>
  </si>
  <si>
    <t>Phenytoin</t>
  </si>
  <si>
    <t>Levetiracetam</t>
  </si>
  <si>
    <t>Ondansetron</t>
  </si>
  <si>
    <t>Diphenhydramine</t>
  </si>
  <si>
    <t>Adenosine</t>
  </si>
  <si>
    <t>Amiodarone</t>
  </si>
  <si>
    <t>Atropine</t>
  </si>
  <si>
    <t>Dobutamine</t>
  </si>
  <si>
    <t>Furosemide</t>
  </si>
  <si>
    <t>Hydralazine</t>
  </si>
  <si>
    <t>Labetalol</t>
  </si>
  <si>
    <t>Metoprolol</t>
  </si>
  <si>
    <t>Nitroglycerin</t>
  </si>
  <si>
    <t>Norepinephrine</t>
  </si>
  <si>
    <t>Avibactam</t>
  </si>
  <si>
    <t>Azithromycin</t>
  </si>
  <si>
    <t>Cefepime</t>
  </si>
  <si>
    <t>Ceftazidime-Avibactam</t>
  </si>
  <si>
    <t>Ceftazidime</t>
  </si>
  <si>
    <t>Ceftriaxone</t>
  </si>
  <si>
    <t>Daptomycin</t>
  </si>
  <si>
    <t>Doxycycline</t>
  </si>
  <si>
    <t>Linezolid</t>
  </si>
  <si>
    <t>Meropenem</t>
  </si>
  <si>
    <t>Metronidazole</t>
  </si>
  <si>
    <t>Micafungin</t>
  </si>
  <si>
    <t>Penicillin G</t>
  </si>
  <si>
    <t>Piperacillin</t>
  </si>
  <si>
    <t xml:space="preserve">Piperacillin-Tazobactam </t>
  </si>
  <si>
    <t>Sulfamethoxazole</t>
  </si>
  <si>
    <t>Tazobactam</t>
  </si>
  <si>
    <t>Trimethoprim</t>
  </si>
  <si>
    <t>Trimethoprim-Sulfamethoxazole</t>
  </si>
  <si>
    <t>Vancomycin</t>
  </si>
  <si>
    <t>Voriconazole</t>
  </si>
  <si>
    <t>Acetaminophen</t>
  </si>
  <si>
    <t>Ibuprofen</t>
  </si>
  <si>
    <t>Chlorhexidine</t>
  </si>
  <si>
    <t>Acyclovir</t>
  </si>
  <si>
    <t>Bictegravir</t>
  </si>
  <si>
    <t xml:space="preserve">Bictegravir-Emtricitabine-Tenofovir Alafenamide </t>
  </si>
  <si>
    <t>Emtricitabine</t>
  </si>
  <si>
    <t xml:space="preserve">Tenofovir Alafenamide </t>
  </si>
  <si>
    <t>Valganciclovir</t>
  </si>
  <si>
    <t>Tacrolimus</t>
  </si>
  <si>
    <t>Levofloxacin</t>
  </si>
  <si>
    <t>Levothyroxine</t>
  </si>
  <si>
    <t>Lactulose</t>
  </si>
  <si>
    <t>Pantoprazole</t>
  </si>
  <si>
    <t>Dantrolene</t>
  </si>
  <si>
    <t>Rocuronium</t>
  </si>
  <si>
    <t>Succinylcholine</t>
  </si>
  <si>
    <t>Haloperidol</t>
  </si>
  <si>
    <t>Albuterol</t>
  </si>
  <si>
    <t>Ipratropium Bromide</t>
  </si>
  <si>
    <t>Naloxone</t>
  </si>
  <si>
    <t>Etomidate</t>
  </si>
  <si>
    <t>Lorazepam</t>
  </si>
  <si>
    <t>Propofol</t>
  </si>
  <si>
    <t>Dexamethasone</t>
  </si>
  <si>
    <t>Methylprednisolone</t>
  </si>
  <si>
    <t>Epinephrine</t>
  </si>
  <si>
    <t>Phenylephrine</t>
  </si>
  <si>
    <t>Vasopressin</t>
  </si>
  <si>
    <t>Nitrobenzene</t>
  </si>
  <si>
    <t>98-95-3</t>
  </si>
  <si>
    <t>123-30-8</t>
  </si>
  <si>
    <t>100-00-5</t>
  </si>
  <si>
    <t>106-47-8</t>
  </si>
  <si>
    <t>539-03-7</t>
  </si>
  <si>
    <t>75-36-5</t>
  </si>
  <si>
    <t>97-93-8</t>
  </si>
  <si>
    <t xml:space="preserve">151-50-8 </t>
  </si>
  <si>
    <t>Chemical Name</t>
  </si>
  <si>
    <t>CAS Number</t>
  </si>
  <si>
    <t>53-06-5</t>
  </si>
  <si>
    <t>58-27-5</t>
  </si>
  <si>
    <t>60-12-8</t>
  </si>
  <si>
    <t>2,6-Dimethylaniline</t>
  </si>
  <si>
    <t>87-62-7</t>
  </si>
  <si>
    <t>88-69-7</t>
  </si>
  <si>
    <t>91-57-6</t>
  </si>
  <si>
    <t>2,4-Dichlorotoluene</t>
  </si>
  <si>
    <t>95-73-8</t>
  </si>
  <si>
    <t>99-40-1</t>
  </si>
  <si>
    <t>103-80-0</t>
  </si>
  <si>
    <t>103-82-2</t>
  </si>
  <si>
    <t>2-Chloroethanol</t>
  </si>
  <si>
    <t>107-07-3</t>
  </si>
  <si>
    <t>108-47-4</t>
  </si>
  <si>
    <t>504-02-9</t>
  </si>
  <si>
    <t>530-62-1</t>
  </si>
  <si>
    <t>539-74-2</t>
  </si>
  <si>
    <t>2-Pyrrolidone</t>
  </si>
  <si>
    <t>616-45-5</t>
  </si>
  <si>
    <t>693-98-1</t>
  </si>
  <si>
    <t>696-23-1</t>
  </si>
  <si>
    <t>771-69-7</t>
  </si>
  <si>
    <t>869-24-9</t>
  </si>
  <si>
    <t>1201-31-6</t>
  </si>
  <si>
    <t>1699-56-5</t>
  </si>
  <si>
    <t>1951-26-4</t>
  </si>
  <si>
    <t>2736-23-4</t>
  </si>
  <si>
    <t>2958-36-3</t>
  </si>
  <si>
    <t>4265-27-4</t>
  </si>
  <si>
    <t>4341-85-9</t>
  </si>
  <si>
    <t>5451-40-1</t>
  </si>
  <si>
    <t>1-Chlorophthalazine</t>
  </si>
  <si>
    <t>5784-45-2</t>
  </si>
  <si>
    <t>6938-68-7</t>
  </si>
  <si>
    <t>7324-11-0</t>
  </si>
  <si>
    <t>14405-03-9</t>
  </si>
  <si>
    <t>19064-68-7</t>
  </si>
  <si>
    <t>1-(Difluoromethoxy)-3-nitrobenzene</t>
  </si>
  <si>
    <t>22236-07-3</t>
  </si>
  <si>
    <t>24085-07-2</t>
  </si>
  <si>
    <t>27387-31-1</t>
  </si>
  <si>
    <t>36467-25-1</t>
  </si>
  <si>
    <t>40651-89-6</t>
  </si>
  <si>
    <t>51594-55-9</t>
  </si>
  <si>
    <t>52490-15-0 </t>
  </si>
  <si>
    <t>53726-14-0</t>
  </si>
  <si>
    <t>56718-76-4</t>
  </si>
  <si>
    <t>58305-05-8</t>
  </si>
  <si>
    <t>64092-10-0</t>
  </si>
  <si>
    <t>3,14-Diacetyloxymorphone</t>
  </si>
  <si>
    <t>64643-76-1</t>
  </si>
  <si>
    <t>67843-74-7</t>
  </si>
  <si>
    <t>72830-09-2</t>
  </si>
  <si>
    <t>82419-26-9</t>
  </si>
  <si>
    <t>83790-87-8</t>
  </si>
  <si>
    <t>2(2-acetamido, 1,6-dihydro-6-oxo purine-9-yl)-methoxy-1,3-propane diol diactate</t>
  </si>
  <si>
    <t>86357-14-4</t>
  </si>
  <si>
    <t>86404-63-9</t>
  </si>
  <si>
    <t>(2S,4S)-4-Nitrobenzyl 2-(Dimethylcarbamoyl)-4-Mercaptopyrrolidine-1-Carboxylate</t>
  </si>
  <si>
    <t>96034-64-9</t>
  </si>
  <si>
    <t>104652-77-9</t>
  </si>
  <si>
    <t>119302-20-4</t>
  </si>
  <si>
    <t>119812-29-2</t>
  </si>
  <si>
    <t>137234-75-4</t>
  </si>
  <si>
    <t>161596-47-0</t>
  </si>
  <si>
    <t>168828-89-5</t>
  </si>
  <si>
    <t>168828-90-8</t>
  </si>
  <si>
    <t>473927-69-4</t>
  </si>
  <si>
    <t>496031-57-3</t>
  </si>
  <si>
    <t>500337-08-6</t>
  </si>
  <si>
    <t>503615-03-0</t>
  </si>
  <si>
    <t>868405-66-7</t>
  </si>
  <si>
    <t>874340-08-6</t>
  </si>
  <si>
    <t>1638330-87-6</t>
  </si>
  <si>
    <t>Total Number of Suppliers Used</t>
  </si>
  <si>
    <t>Comments</t>
  </si>
  <si>
    <t>Explain</t>
  </si>
  <si>
    <t>Cause of Disruption</t>
  </si>
  <si>
    <t>Primary Action Taken to Mitigate Disruption</t>
  </si>
  <si>
    <t>Status of Disruption</t>
  </si>
  <si>
    <t>Inbound Logistics</t>
  </si>
  <si>
    <t>Outbound Logistics</t>
  </si>
  <si>
    <t>Equipment Name</t>
  </si>
  <si>
    <t>Equipment Type</t>
  </si>
  <si>
    <t>Primary Product Associated</t>
  </si>
  <si>
    <t>Primary Equipment Manufacturer</t>
  </si>
  <si>
    <t>Primary Equipment Manufacturer Country</t>
  </si>
  <si>
    <t xml:space="preserve">                                                                      </t>
  </si>
  <si>
    <t>Product</t>
  </si>
  <si>
    <t>Length of Impact</t>
  </si>
  <si>
    <t>Additional Explanation</t>
  </si>
  <si>
    <t>Partner Name</t>
  </si>
  <si>
    <t>Partner Type</t>
  </si>
  <si>
    <t>Partner Country</t>
  </si>
  <si>
    <t>Primary Product Application</t>
  </si>
  <si>
    <t>Manufacturing Technology</t>
  </si>
  <si>
    <t>Additive Manufacturing</t>
  </si>
  <si>
    <t>Fermentation</t>
  </si>
  <si>
    <t>On-Demand Manufacturing</t>
  </si>
  <si>
    <t>Point of Care Manufacturing</t>
  </si>
  <si>
    <t>Other</t>
  </si>
  <si>
    <t>11.</t>
  </si>
  <si>
    <t>12.</t>
  </si>
  <si>
    <t>13.</t>
  </si>
  <si>
    <t>14.</t>
  </si>
  <si>
    <t>15.</t>
  </si>
  <si>
    <t>16.</t>
  </si>
  <si>
    <t>17.</t>
  </si>
  <si>
    <t>18.</t>
  </si>
  <si>
    <t>19.</t>
  </si>
  <si>
    <t>20.</t>
  </si>
  <si>
    <t>How often is your business continuity plan updated? If you do not have a plan, select "No Plan".</t>
  </si>
  <si>
    <t>`</t>
  </si>
  <si>
    <t>Employment</t>
  </si>
  <si>
    <t>FTE Employees</t>
  </si>
  <si>
    <t>Occupation</t>
  </si>
  <si>
    <t>Current Number of FTEs</t>
  </si>
  <si>
    <t>Current Number of Vacancies</t>
  </si>
  <si>
    <t xml:space="preserve">Top Workforce Challenge </t>
  </si>
  <si>
    <t>Degree of Challenge</t>
  </si>
  <si>
    <t>Biological Technicians</t>
  </si>
  <si>
    <t>Packaging and Filling Machine Operators, and other Production Workers</t>
  </si>
  <si>
    <t>Manufacturing/Process Engineers</t>
  </si>
  <si>
    <t>Stockers, Order Fillers and Other Warehouse Workers</t>
  </si>
  <si>
    <t>Chemists/Material Scientists</t>
  </si>
  <si>
    <t>Biological Scientists/Biochemists</t>
  </si>
  <si>
    <t>Regulatory Affairs</t>
  </si>
  <si>
    <t>None</t>
  </si>
  <si>
    <t>Inspectors, Testers, Sorters, Samplers, Weighers</t>
  </si>
  <si>
    <t>Other Quality Control/Quality Assurance Workers</t>
  </si>
  <si>
    <t>'</t>
  </si>
  <si>
    <t>API</t>
  </si>
  <si>
    <t>Support Type</t>
  </si>
  <si>
    <t>Financials</t>
  </si>
  <si>
    <t>Indicate the reporting schedule and then record the financial line items in parts B through D for 2020-2024. All responses in this section must be reported in accordance with the selected schedule.</t>
  </si>
  <si>
    <t>Reporting Schedule:</t>
  </si>
  <si>
    <t>Income Statement</t>
  </si>
  <si>
    <t>Record in $ in the Thousands, e.g. $12,000 = survey input of $12</t>
  </si>
  <si>
    <t>2024 (Estimate)</t>
  </si>
  <si>
    <t>Data Confirmation</t>
  </si>
  <si>
    <t>2024 Net Sales</t>
  </si>
  <si>
    <t>1.1</t>
  </si>
  <si>
    <t>1.2</t>
  </si>
  <si>
    <t>Cost of Sales / Cost of Goods Sold</t>
  </si>
  <si>
    <t>Total Operating Income</t>
  </si>
  <si>
    <t>Earnings Before Interest and Taxes (EBIT)</t>
  </si>
  <si>
    <t>Net Income</t>
  </si>
  <si>
    <t>Balance Sheet</t>
  </si>
  <si>
    <t xml:space="preserve">Cash and Cash Equivalents </t>
  </si>
  <si>
    <t>Inventories</t>
  </si>
  <si>
    <t>Current Assets</t>
  </si>
  <si>
    <t>Total Assets</t>
  </si>
  <si>
    <t>Current Liabilities</t>
  </si>
  <si>
    <t>Total Liabilities</t>
  </si>
  <si>
    <t>Retained Earnings</t>
  </si>
  <si>
    <t>Total Owner's Equity</t>
  </si>
  <si>
    <t>Research &amp; Development (R&amp;D) Expenditure</t>
  </si>
  <si>
    <t>Internally-funded R&amp;D Percentage (as a % of 1.)</t>
  </si>
  <si>
    <t>Externally-funded R&amp;D Percentage (as a % of 1.)</t>
  </si>
  <si>
    <t>Capital Expenditures</t>
  </si>
  <si>
    <t>On a scale of 1 to 10, estimate your organization's overall financial health (1 being imminent failure and 10 being highly profitable for the foreseeable future).</t>
  </si>
  <si>
    <t>Type of Issue</t>
  </si>
  <si>
    <t>Explanation of Issue</t>
  </si>
  <si>
    <t>Suggested USG Solution/Mitigation</t>
  </si>
  <si>
    <t>-Yes/No-</t>
  </si>
  <si>
    <t>Rank</t>
  </si>
  <si>
    <t>Aging equipment, facilities, or infrastructure</t>
  </si>
  <si>
    <t>Aging workforce</t>
  </si>
  <si>
    <t>Competition - domestic</t>
  </si>
  <si>
    <t>Competition - foreign</t>
  </si>
  <si>
    <t>Counterfeit parts and materials</t>
  </si>
  <si>
    <t>Cybersecurity</t>
  </si>
  <si>
    <t>Environmental regulations/remediation</t>
  </si>
  <si>
    <t>Financing/credit availability</t>
  </si>
  <si>
    <t>Industrial espionage - domestic</t>
  </si>
  <si>
    <t>Industrial espionage - foreign</t>
  </si>
  <si>
    <t>Input availability (e.g., materials)</t>
  </si>
  <si>
    <t xml:space="preserve">Input quality </t>
  </si>
  <si>
    <t>Intellectual property/patent infringement</t>
  </si>
  <si>
    <t>Training/Retaining Skilled Labor</t>
  </si>
  <si>
    <t>Labor availability/costs</t>
  </si>
  <si>
    <t>Lack of infrastructure</t>
  </si>
  <si>
    <t xml:space="preserve">Lack of public R&amp;D partnerships (e.g., universities) </t>
  </si>
  <si>
    <t>Natural disasters (including disease/quarantine)</t>
  </si>
  <si>
    <t>Obsolescence</t>
  </si>
  <si>
    <t>Proximity to customers</t>
  </si>
  <si>
    <t>Proximity to suppliers</t>
  </si>
  <si>
    <t>R&amp;D costs</t>
  </si>
  <si>
    <t>Trade disputes</t>
  </si>
  <si>
    <t>Certification</t>
  </si>
  <si>
    <t>Organization's Internet Address</t>
  </si>
  <si>
    <t>Name of Authorizing Official</t>
  </si>
  <si>
    <t>Title of Authorizing Official</t>
  </si>
  <si>
    <t>E-mail Address of Authorizing Official</t>
  </si>
  <si>
    <t>Phone Number and Extension of Authorizing Official</t>
  </si>
  <si>
    <t>Date Certified</t>
  </si>
  <si>
    <t>In the box, provide any additional comments or any other information you wish to include regarding this survey assessment.</t>
  </si>
  <si>
    <t>How many hours did it take to complete this survey?</t>
  </si>
  <si>
    <t>Yes_No</t>
  </si>
  <si>
    <t>Source_Difficulty</t>
  </si>
  <si>
    <t>Input_Type</t>
  </si>
  <si>
    <t>Alternate_Suppliers</t>
  </si>
  <si>
    <t>Support_Type</t>
  </si>
  <si>
    <t>Inbound_Issue</t>
  </si>
  <si>
    <t>Outbound_Issue</t>
  </si>
  <si>
    <t>Compliance_Cost</t>
  </si>
  <si>
    <t>Disruption_Length</t>
  </si>
  <si>
    <t>Disruption_Action</t>
  </si>
  <si>
    <t>Workforce_Issues</t>
  </si>
  <si>
    <t>Production_Disruption</t>
  </si>
  <si>
    <t>Non-U.S. Location</t>
  </si>
  <si>
    <t>Afghanistan</t>
  </si>
  <si>
    <t>Changes to Laws</t>
  </si>
  <si>
    <t>Less than 1 month</t>
  </si>
  <si>
    <t>Sole Global Source</t>
  </si>
  <si>
    <t>Calendar Year</t>
  </si>
  <si>
    <t>Administrative and Legal</t>
  </si>
  <si>
    <t>Asymmetric research constraints</t>
  </si>
  <si>
    <t>Contract research organization</t>
  </si>
  <si>
    <t>Under 2 weeks</t>
  </si>
  <si>
    <t>Designed-Out Input</t>
  </si>
  <si>
    <t>Drain disposal</t>
  </si>
  <si>
    <t>Alabama</t>
  </si>
  <si>
    <t>Albania</t>
  </si>
  <si>
    <t>Delivery Delays/Excessive Lead Times</t>
  </si>
  <si>
    <t>1-5 months</t>
  </si>
  <si>
    <t>Distribute</t>
  </si>
  <si>
    <t>Existing Non-U.S. Competitors only</t>
  </si>
  <si>
    <t>2-4 weeks</t>
  </si>
  <si>
    <t>Moderate</t>
  </si>
  <si>
    <t>Fiscal Year</t>
  </si>
  <si>
    <t>Disruptions</t>
  </si>
  <si>
    <t>Containment Devices</t>
  </si>
  <si>
    <t>In Development</t>
  </si>
  <si>
    <t>Data privacy requirements</t>
  </si>
  <si>
    <t>Non-profit research institute</t>
  </si>
  <si>
    <t>4-6 months</t>
  </si>
  <si>
    <t>Disease/Quarantine</t>
  </si>
  <si>
    <t>Developed Captive Capability</t>
  </si>
  <si>
    <t>Incineration</t>
  </si>
  <si>
    <t>Alaska</t>
  </si>
  <si>
    <t>Algeria</t>
  </si>
  <si>
    <t>Dependence on Foreign Suppliers</t>
  </si>
  <si>
    <t>6-12 months</t>
  </si>
  <si>
    <t>Research &amp; Development</t>
  </si>
  <si>
    <t>Existing U.S. Competitors only</t>
  </si>
  <si>
    <t>Other (Specify here)</t>
  </si>
  <si>
    <t>Unknown</t>
  </si>
  <si>
    <t>Decontamination Systems</t>
  </si>
  <si>
    <t>Inadequate IT infrastructure</t>
  </si>
  <si>
    <t>Other private company</t>
  </si>
  <si>
    <t>1-2 months</t>
  </si>
  <si>
    <t>Equipment Outage</t>
  </si>
  <si>
    <t>Identified Another Supplier</t>
  </si>
  <si>
    <t>Solution</t>
  </si>
  <si>
    <t>Landfilling</t>
  </si>
  <si>
    <t>American Samoa</t>
  </si>
  <si>
    <t>Andorra</t>
  </si>
  <si>
    <t>Distortionary Trade Practices</t>
  </si>
  <si>
    <t>1-2 years</t>
  </si>
  <si>
    <t>Existing U.S. and Non-U.S. Competitors</t>
  </si>
  <si>
    <t>Safety Equipment and Utilities</t>
  </si>
  <si>
    <t>Incompatible equipment</t>
  </si>
  <si>
    <t>Other public company</t>
  </si>
  <si>
    <t>2-3 months</t>
  </si>
  <si>
    <t>Geopolitical Instability</t>
  </si>
  <si>
    <t>Stockpiling</t>
  </si>
  <si>
    <t>Encapsulation</t>
  </si>
  <si>
    <t>Arizona</t>
  </si>
  <si>
    <t>Angola</t>
  </si>
  <si>
    <t>Foreign Competition</t>
  </si>
  <si>
    <t>3-4 years</t>
  </si>
  <si>
    <t>Visibility</t>
  </si>
  <si>
    <t>Lack of public trust</t>
  </si>
  <si>
    <t>University</t>
  </si>
  <si>
    <t>3-4 months</t>
  </si>
  <si>
    <t>Substituted Input</t>
  </si>
  <si>
    <t>Arkansas</t>
  </si>
  <si>
    <t>Anguilla</t>
  </si>
  <si>
    <t xml:space="preserve">Geopolitical Instability </t>
  </si>
  <si>
    <t>Training</t>
  </si>
  <si>
    <t>Lack of qualified talent</t>
  </si>
  <si>
    <t>Natural Disaster</t>
  </si>
  <si>
    <t>Waited Until Disruption Passed</t>
  </si>
  <si>
    <t>California</t>
  </si>
  <si>
    <t>Antigua and Barbuda</t>
  </si>
  <si>
    <t>Increased Cost</t>
  </si>
  <si>
    <t>Ventilation and Filtration Systems</t>
  </si>
  <si>
    <t>Lack of R&amp;D investment</t>
  </si>
  <si>
    <t>Over 6 months</t>
  </si>
  <si>
    <t>Supplier Ended Production</t>
  </si>
  <si>
    <t>Colorado</t>
  </si>
  <si>
    <t>Argentina</t>
  </si>
  <si>
    <t>Insufficient U.S. Manufacturing</t>
  </si>
  <si>
    <t>Reduce Costs</t>
  </si>
  <si>
    <t>Waste Removal</t>
  </si>
  <si>
    <t>Licensing and permits</t>
  </si>
  <si>
    <t>Tax Incentives</t>
  </si>
  <si>
    <t>Supplier Production Delays</t>
  </si>
  <si>
    <t>Quality Management</t>
  </si>
  <si>
    <t>Connecticut</t>
  </si>
  <si>
    <t>Armenia</t>
  </si>
  <si>
    <t>Lack of Skilled Workforce</t>
  </si>
  <si>
    <t>Tax-related</t>
  </si>
  <si>
    <t>Product development costs</t>
  </si>
  <si>
    <t>Supplier Went Out of Business</t>
  </si>
  <si>
    <t>Delaware</t>
  </si>
  <si>
    <t>Aruba</t>
  </si>
  <si>
    <t>Limited or Sole Source</t>
  </si>
  <si>
    <t>Product purchase costs</t>
  </si>
  <si>
    <t>Trade Dispute/Tariffs</t>
  </si>
  <si>
    <t>District of Columbia</t>
  </si>
  <si>
    <t>Australia</t>
  </si>
  <si>
    <t>Loss of Critical Suppliers</t>
  </si>
  <si>
    <t>National Institutes of Health (NIH)</t>
  </si>
  <si>
    <t>Regulatory approval process</t>
  </si>
  <si>
    <t>Transportation Issue</t>
  </si>
  <si>
    <t>Florida</t>
  </si>
  <si>
    <t>Austria</t>
  </si>
  <si>
    <t>Natural Disasters or Force Majeure Events</t>
  </si>
  <si>
    <t>National Laboratories (DOE Labs)</t>
  </si>
  <si>
    <t>Standards and regulations</t>
  </si>
  <si>
    <t>Quality Control</t>
  </si>
  <si>
    <t>Georgia</t>
  </si>
  <si>
    <t>Azerbaijan</t>
  </si>
  <si>
    <t>Unfamiliarity with technology</t>
  </si>
  <si>
    <t>Guam</t>
  </si>
  <si>
    <t>Bahamas</t>
  </si>
  <si>
    <t>Office of the Assistant Secretary for Preparedness and Response (ASPR)</t>
  </si>
  <si>
    <t>Hawaii</t>
  </si>
  <si>
    <t>Bahrain</t>
  </si>
  <si>
    <t>U.S. Air Force</t>
  </si>
  <si>
    <t>Idaho</t>
  </si>
  <si>
    <t>Bangladesh</t>
  </si>
  <si>
    <t>U.S. Army</t>
  </si>
  <si>
    <t>Illinois</t>
  </si>
  <si>
    <t>Barbados</t>
  </si>
  <si>
    <t>U.S. Coast Guard</t>
  </si>
  <si>
    <t>Indiana</t>
  </si>
  <si>
    <t>Belarus</t>
  </si>
  <si>
    <t>U.S. Intelligence Community</t>
  </si>
  <si>
    <t>Iowa</t>
  </si>
  <si>
    <t>Belgium</t>
  </si>
  <si>
    <t>U.S. Marine Corps</t>
  </si>
  <si>
    <t>Kansas</t>
  </si>
  <si>
    <t>Belize</t>
  </si>
  <si>
    <t>U.S. Navy</t>
  </si>
  <si>
    <t>Kentucky</t>
  </si>
  <si>
    <t>Benin</t>
  </si>
  <si>
    <t>Other Agency (Specify here)</t>
  </si>
  <si>
    <t>Louisiana</t>
  </si>
  <si>
    <t>Bermuda</t>
  </si>
  <si>
    <t>Maine</t>
  </si>
  <si>
    <t>Bhutan</t>
  </si>
  <si>
    <t>Maryland</t>
  </si>
  <si>
    <t>Bolivia</t>
  </si>
  <si>
    <t>Massachusetts</t>
  </si>
  <si>
    <t>Bosnia and Herzegovina</t>
  </si>
  <si>
    <t>Michigan</t>
  </si>
  <si>
    <t>Botswana</t>
  </si>
  <si>
    <t>Minnesota</t>
  </si>
  <si>
    <t>Brazil</t>
  </si>
  <si>
    <t>Mississippi</t>
  </si>
  <si>
    <t>British Indian Ocean Territory</t>
  </si>
  <si>
    <t>British Virgin Islands</t>
  </si>
  <si>
    <t>Montana</t>
  </si>
  <si>
    <t>Brunei</t>
  </si>
  <si>
    <t>Nebraska</t>
  </si>
  <si>
    <t>Bulgaria</t>
  </si>
  <si>
    <t>Nevada</t>
  </si>
  <si>
    <t>Burkina Faso</t>
  </si>
  <si>
    <t>New Hampshire</t>
  </si>
  <si>
    <t>Burma (Myanmar)</t>
  </si>
  <si>
    <t>New Jersey</t>
  </si>
  <si>
    <t>Burundi</t>
  </si>
  <si>
    <t>New Mexico</t>
  </si>
  <si>
    <t>Cabo Verde</t>
  </si>
  <si>
    <t>New York</t>
  </si>
  <si>
    <t>Cambodia</t>
  </si>
  <si>
    <t>North Carolina</t>
  </si>
  <si>
    <t>Cameroon</t>
  </si>
  <si>
    <t>North Dakota</t>
  </si>
  <si>
    <t>Canada</t>
  </si>
  <si>
    <t>Northern Mariana Islands</t>
  </si>
  <si>
    <t>Cayman Islands</t>
  </si>
  <si>
    <t>Ohio</t>
  </si>
  <si>
    <t>Central African Republic</t>
  </si>
  <si>
    <t>Oklahoma</t>
  </si>
  <si>
    <t>Chad</t>
  </si>
  <si>
    <t>Oregon</t>
  </si>
  <si>
    <t>Chile</t>
  </si>
  <si>
    <t>Pennsylvania</t>
  </si>
  <si>
    <t>China</t>
  </si>
  <si>
    <t>Puerto Rico</t>
  </si>
  <si>
    <t>Christmas Island (in the Indian Ocean)</t>
  </si>
  <si>
    <t>Rhode Island</t>
  </si>
  <si>
    <t>Cocos (Keeling) Islands</t>
  </si>
  <si>
    <t>South Carolina</t>
  </si>
  <si>
    <t>Colombia</t>
  </si>
  <si>
    <t>South Dakota</t>
  </si>
  <si>
    <t>Comoros</t>
  </si>
  <si>
    <t>Tennessee</t>
  </si>
  <si>
    <t>Congo (Kinshasa)</t>
  </si>
  <si>
    <t>Texas</t>
  </si>
  <si>
    <t>Congo (Brazzaville)</t>
  </si>
  <si>
    <t>U.S. Virgin Islands</t>
  </si>
  <si>
    <t>Cook Islands</t>
  </si>
  <si>
    <t>Utah</t>
  </si>
  <si>
    <t>Costa Rica</t>
  </si>
  <si>
    <t>Vermont</t>
  </si>
  <si>
    <t>Cote d'Ivoire</t>
  </si>
  <si>
    <t>Croatia</t>
  </si>
  <si>
    <t>Washington</t>
  </si>
  <si>
    <t>Cuba</t>
  </si>
  <si>
    <t>West Virginia</t>
  </si>
  <si>
    <t>Curacao</t>
  </si>
  <si>
    <t>Wisconsin</t>
  </si>
  <si>
    <t>Cyprus</t>
  </si>
  <si>
    <t>Wyoming</t>
  </si>
  <si>
    <t>Czech Republic</t>
  </si>
  <si>
    <t>Denmark</t>
  </si>
  <si>
    <t>Djibouti</t>
  </si>
  <si>
    <t>Dominica</t>
  </si>
  <si>
    <t>Dominican Republic</t>
  </si>
  <si>
    <t>Ecuador</t>
  </si>
  <si>
    <t>Egypt</t>
  </si>
  <si>
    <t>El Salvador</t>
  </si>
  <si>
    <t>Equatorial Guinea</t>
  </si>
  <si>
    <t>Eritrea</t>
  </si>
  <si>
    <t>Estonia</t>
  </si>
  <si>
    <t>Ethiopia</t>
  </si>
  <si>
    <t>Falkland Islands (Islas Malvinas)</t>
  </si>
  <si>
    <t>Faroe Islands</t>
  </si>
  <si>
    <t>Fiji</t>
  </si>
  <si>
    <t>Finland</t>
  </si>
  <si>
    <t>France</t>
  </si>
  <si>
    <t>French Guiana</t>
  </si>
  <si>
    <t>French Polynesia</t>
  </si>
  <si>
    <t>French Southern and Antarctic Lands</t>
  </si>
  <si>
    <t>Gabon</t>
  </si>
  <si>
    <t>Gambia</t>
  </si>
  <si>
    <t>Gaza Strip administered by Israel</t>
  </si>
  <si>
    <t>Germany</t>
  </si>
  <si>
    <t>Ghana</t>
  </si>
  <si>
    <t>Gibraltar</t>
  </si>
  <si>
    <t>Greece</t>
  </si>
  <si>
    <t>Greenland</t>
  </si>
  <si>
    <t>Grenada</t>
  </si>
  <si>
    <t>Guadeloupe</t>
  </si>
  <si>
    <t>Guatemala</t>
  </si>
  <si>
    <t>Guinea</t>
  </si>
  <si>
    <t>Guinea-Bissau</t>
  </si>
  <si>
    <t>Guyana</t>
  </si>
  <si>
    <t>Haiti</t>
  </si>
  <si>
    <t>Heard Island and McDonald Islands</t>
  </si>
  <si>
    <t>Holy See (Vatican City)</t>
  </si>
  <si>
    <t>Honduras</t>
  </si>
  <si>
    <t>Hong Kong</t>
  </si>
  <si>
    <t>Hungary</t>
  </si>
  <si>
    <t>Iceland</t>
  </si>
  <si>
    <t>India</t>
  </si>
  <si>
    <t>Indonesia</t>
  </si>
  <si>
    <t>Iran</t>
  </si>
  <si>
    <t>Iraq</t>
  </si>
  <si>
    <t>Ireland</t>
  </si>
  <si>
    <t>Israel</t>
  </si>
  <si>
    <t>Italy</t>
  </si>
  <si>
    <t>Jamaica</t>
  </si>
  <si>
    <t>Japan</t>
  </si>
  <si>
    <t>Jordan</t>
  </si>
  <si>
    <t>Kazakhstan</t>
  </si>
  <si>
    <t>Kenya</t>
  </si>
  <si>
    <t>Kiribati</t>
  </si>
  <si>
    <t>Kosovo</t>
  </si>
  <si>
    <t>Kuwait</t>
  </si>
  <si>
    <t>Kyrgyzstan</t>
  </si>
  <si>
    <t>Laos</t>
  </si>
  <si>
    <t>Latvia</t>
  </si>
  <si>
    <t>Lebanon</t>
  </si>
  <si>
    <t>Lesotho</t>
  </si>
  <si>
    <t>Liberia</t>
  </si>
  <si>
    <t>Libya</t>
  </si>
  <si>
    <t>Liechtenstein</t>
  </si>
  <si>
    <t>Lithuania</t>
  </si>
  <si>
    <t>Luxembourg</t>
  </si>
  <si>
    <t>Macao</t>
  </si>
  <si>
    <t>Macedonia</t>
  </si>
  <si>
    <t>Madagascar</t>
  </si>
  <si>
    <t>Malawi</t>
  </si>
  <si>
    <t>Malaysia</t>
  </si>
  <si>
    <t>Maldives</t>
  </si>
  <si>
    <t>Mali</t>
  </si>
  <si>
    <t>Malta</t>
  </si>
  <si>
    <t>Marshall Islands</t>
  </si>
  <si>
    <t>Martinique</t>
  </si>
  <si>
    <t>Mauritania</t>
  </si>
  <si>
    <t>Mauritius</t>
  </si>
  <si>
    <t>Mayotte</t>
  </si>
  <si>
    <t>Mexico</t>
  </si>
  <si>
    <t>Micronesia, Federated States of</t>
  </si>
  <si>
    <t>Moldova (Republic of Moldova)</t>
  </si>
  <si>
    <t>Monaco</t>
  </si>
  <si>
    <t>Mongolia</t>
  </si>
  <si>
    <t>Montenegro</t>
  </si>
  <si>
    <t>Montserrat</t>
  </si>
  <si>
    <t>Morocco</t>
  </si>
  <si>
    <t>Mozambique</t>
  </si>
  <si>
    <t>Namibia</t>
  </si>
  <si>
    <t>Nauru</t>
  </si>
  <si>
    <t>Nepal</t>
  </si>
  <si>
    <t>Netherlands</t>
  </si>
  <si>
    <t>New Caledonia</t>
  </si>
  <si>
    <t>New Zealand</t>
  </si>
  <si>
    <t>Nicaragua</t>
  </si>
  <si>
    <t>Niger</t>
  </si>
  <si>
    <t>Nigeria</t>
  </si>
  <si>
    <t>Niue</t>
  </si>
  <si>
    <t>Norfolk Island</t>
  </si>
  <si>
    <t>North Korea (DPRK)</t>
  </si>
  <si>
    <t>Norway</t>
  </si>
  <si>
    <t>Oman</t>
  </si>
  <si>
    <t>Pakistan</t>
  </si>
  <si>
    <t>Palau</t>
  </si>
  <si>
    <t>Panama</t>
  </si>
  <si>
    <t>Papua New Guinea</t>
  </si>
  <si>
    <t>Paraguay</t>
  </si>
  <si>
    <t>Peru</t>
  </si>
  <si>
    <t>Philippines</t>
  </si>
  <si>
    <t>Pitcairn Islands</t>
  </si>
  <si>
    <t>Poland</t>
  </si>
  <si>
    <t>Portugal</t>
  </si>
  <si>
    <t>Qatar</t>
  </si>
  <si>
    <t>Reunion</t>
  </si>
  <si>
    <t>Romania</t>
  </si>
  <si>
    <t>Russia</t>
  </si>
  <si>
    <t>Rwanda</t>
  </si>
  <si>
    <t>Saint Helena</t>
  </si>
  <si>
    <t>Saint Kitts and Nevis</t>
  </si>
  <si>
    <t>Saint Lucia</t>
  </si>
  <si>
    <t>Saint Pierre and Miquelon</t>
  </si>
  <si>
    <t>Saint Vincent and the Grenadines</t>
  </si>
  <si>
    <t>Samoa (Western Samoa)</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</si>
  <si>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</si>
  <si>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</si>
  <si>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</si>
  <si>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</si>
  <si>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</si>
  <si>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</si>
  <si>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</si>
  <si>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</si>
  <si>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</si>
  <si>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</si>
  <si>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</si>
  <si>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</si>
  <si>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</si>
  <si>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</si>
  <si>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Korea (ROK)</t>
  </si>
  <si>
    <t>South Sudan</t>
  </si>
  <si>
    <t>Spain</t>
  </si>
  <si>
    <t>Sri Lanka</t>
  </si>
  <si>
    <t>Sudan</t>
  </si>
  <si>
    <t>Suriname</t>
  </si>
  <si>
    <t>Svalbard and Jan Mayen</t>
  </si>
  <si>
    <t>Swaziland</t>
  </si>
  <si>
    <t>Sweden</t>
  </si>
  <si>
    <t>Switzerland</t>
  </si>
  <si>
    <t>Syria (Syrian Arab Republic)</t>
  </si>
  <si>
    <t>Taiwan</t>
  </si>
  <si>
    <t>Tajikistan</t>
  </si>
  <si>
    <t>Tanzania (United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</si>
  <si>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</si>
  <si>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</si>
  <si>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</si>
  <si>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</si>
  <si>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</si>
  <si>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</si>
  <si>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</si>
  <si>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</si>
  <si>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</si>
  <si>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</si>
  <si>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</si>
  <si>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</si>
  <si>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</si>
  <si>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</si>
  <si>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</si>
  <si>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</si>
  <si>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</si>
  <si>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</si>
  <si>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</si>
  <si>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</si>
  <si>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Vietnam</t>
  </si>
  <si>
    <t>Wallis and Futuna</t>
  </si>
  <si>
    <t>Western Sahara</t>
  </si>
  <si>
    <t>Yemen (Republic of Yemen)</t>
  </si>
  <si>
    <t>Zambia</t>
  </si>
  <si>
    <t>Zimbabwe</t>
  </si>
  <si>
    <t>Alternative_Source</t>
  </si>
  <si>
    <t>RD_Manufacturing_Type</t>
  </si>
  <si>
    <t>Capital_Equipment_Type</t>
  </si>
  <si>
    <t>Disruption_Cause</t>
  </si>
  <si>
    <t>Disruption_Status</t>
  </si>
  <si>
    <t>Inbound/Outbound_Issue</t>
  </si>
  <si>
    <t>LMIS</t>
  </si>
  <si>
    <t>FDA Inspection Type</t>
  </si>
  <si>
    <t>Bioreactor/Fermenter</t>
  </si>
  <si>
    <t>Resolved</t>
  </si>
  <si>
    <t>Centrifuge</t>
  </si>
  <si>
    <t>Ongoing</t>
  </si>
  <si>
    <t>Chiller</t>
  </si>
  <si>
    <t>Clean Room Equipment</t>
  </si>
  <si>
    <t>Conveyor</t>
  </si>
  <si>
    <t>Crystallizer</t>
  </si>
  <si>
    <t>Distiller</t>
  </si>
  <si>
    <t>Other (Explain)</t>
  </si>
  <si>
    <t>Dryer</t>
  </si>
  <si>
    <t>Evaporator</t>
  </si>
  <si>
    <t xml:space="preserve">Fill-Finish Equipment </t>
  </si>
  <si>
    <t>Freezer</t>
  </si>
  <si>
    <t>Heat Exchanger</t>
  </si>
  <si>
    <t>HEPA Fan and/or Filter</t>
  </si>
  <si>
    <t>Hopper</t>
  </si>
  <si>
    <t>Humidity Control System</t>
  </si>
  <si>
    <t>Inspection Equipment</t>
  </si>
  <si>
    <t>Isolator (box with gloves)</t>
  </si>
  <si>
    <t>Membrane Filter</t>
  </si>
  <si>
    <t>Miller</t>
  </si>
  <si>
    <t>Mixer/Blender</t>
  </si>
  <si>
    <t>Overhead Condenser</t>
  </si>
  <si>
    <t xml:space="preserve">Pressure Control System </t>
  </si>
  <si>
    <t>Quality Testing Equipment</t>
  </si>
  <si>
    <t>Reactor (non-bio)</t>
  </si>
  <si>
    <t>Sterilization Equipment</t>
  </si>
  <si>
    <t>Storage and Packaging</t>
  </si>
  <si>
    <t>Temperature Monitoring and/or Control System</t>
  </si>
  <si>
    <t>Utilities and Support Equipment</t>
  </si>
  <si>
    <t>Vacuum Pump</t>
  </si>
  <si>
    <t>12</t>
  </si>
  <si>
    <t>Excipient</t>
  </si>
  <si>
    <t>Intermediate</t>
  </si>
  <si>
    <t>Questions related to the survey content should be directed to BIS survey support staff at APIsurvey@bis.doc.gov 
Email is the preferred method of contact.</t>
  </si>
  <si>
    <t>Primary Product Sent to Customer</t>
  </si>
  <si>
    <t>Customer 
 Postal Code</t>
  </si>
  <si>
    <t>Customer Country</t>
  </si>
  <si>
    <t>1. Customer Information</t>
  </si>
  <si>
    <t>2. Product Information</t>
  </si>
  <si>
    <t>Customer Name</t>
  </si>
  <si>
    <t>Ascorbic Acid</t>
  </si>
  <si>
    <t>Glycerol</t>
  </si>
  <si>
    <t>Urea</t>
  </si>
  <si>
    <t>Tyrosine</t>
  </si>
  <si>
    <t>Aniline</t>
  </si>
  <si>
    <t>Lactose</t>
  </si>
  <si>
    <t>Formic Acid</t>
  </si>
  <si>
    <t>Acetic Acid</t>
  </si>
  <si>
    <t>Salicylamide</t>
  </si>
  <si>
    <t>Methanol</t>
  </si>
  <si>
    <t>Guanine</t>
  </si>
  <si>
    <t>Methylamine</t>
  </si>
  <si>
    <t>Acetonitrile</t>
  </si>
  <si>
    <t>Chiral Cyclopropane</t>
  </si>
  <si>
    <t>Isopropylamine</t>
  </si>
  <si>
    <t>Trimethylamine</t>
  </si>
  <si>
    <t>Oxymorphone</t>
  </si>
  <si>
    <t>Oxycodone</t>
  </si>
  <si>
    <t>Chloroacetone</t>
  </si>
  <si>
    <t>Salicylaldehyde</t>
  </si>
  <si>
    <t>2-Chloro-3',4'-Dihydroxyacetophenone</t>
  </si>
  <si>
    <t>Benzylamine</t>
  </si>
  <si>
    <t>Phenol</t>
  </si>
  <si>
    <t>Diethylamine</t>
  </si>
  <si>
    <t>Morpholine</t>
  </si>
  <si>
    <t>Guanidine</t>
  </si>
  <si>
    <t>Propylene</t>
  </si>
  <si>
    <t>Thebaine</t>
  </si>
  <si>
    <t>Guanosine</t>
  </si>
  <si>
    <t>Benzophenone</t>
  </si>
  <si>
    <t>Catechol</t>
  </si>
  <si>
    <t>Benzil</t>
  </si>
  <si>
    <t>Phytol</t>
  </si>
  <si>
    <t>Oripavine</t>
  </si>
  <si>
    <t>Isobutylbenzene</t>
  </si>
  <si>
    <t>Furfurylamine</t>
  </si>
  <si>
    <t>Potassium Phthalimide</t>
  </si>
  <si>
    <t>Magnesium Oxide</t>
  </si>
  <si>
    <t>Potassium Hydroxide</t>
  </si>
  <si>
    <t>Sodium Hydroxide</t>
  </si>
  <si>
    <t>Chromium Trioxide</t>
  </si>
  <si>
    <t>Delorazepam</t>
  </si>
  <si>
    <t>Carbonate</t>
  </si>
  <si>
    <t>Palladium</t>
  </si>
  <si>
    <t>Potassium</t>
  </si>
  <si>
    <t>Sulfuric Acid</t>
  </si>
  <si>
    <t>Hydroxide</t>
  </si>
  <si>
    <t>3-Acetoxymethyl-4-acetoxyacetophenone</t>
  </si>
  <si>
    <t>Noroxymorphone</t>
  </si>
  <si>
    <t>Etiracetam</t>
  </si>
  <si>
    <t>Tetraene acetate</t>
  </si>
  <si>
    <t>4-Piperidone</t>
  </si>
  <si>
    <t>4-Ethyl-2,3-dioxopiperazine-1-carbonyl chloride</t>
  </si>
  <si>
    <t>Allyl glycinate</t>
  </si>
  <si>
    <t>3-Acetyloxymorphone</t>
  </si>
  <si>
    <t>MAEM</t>
  </si>
  <si>
    <t>Ofloxacin</t>
  </si>
  <si>
    <t>GCLE</t>
  </si>
  <si>
    <t>50-81-7</t>
  </si>
  <si>
    <t>56-40-6</t>
  </si>
  <si>
    <t>56-81-5</t>
  </si>
  <si>
    <t>57-13-6</t>
  </si>
  <si>
    <t>59-88-1</t>
  </si>
  <si>
    <t>60-18-4</t>
  </si>
  <si>
    <t>60-70-8</t>
  </si>
  <si>
    <t>62-53-3</t>
  </si>
  <si>
    <t>63-42-3</t>
  </si>
  <si>
    <t>63-68-3</t>
  </si>
  <si>
    <t>64-18-6</t>
  </si>
  <si>
    <t>64-19-7</t>
  </si>
  <si>
    <t>65-45-2</t>
  </si>
  <si>
    <t>67-56-1</t>
  </si>
  <si>
    <t>69-72-7</t>
  </si>
  <si>
    <t>70-78-0</t>
  </si>
  <si>
    <t>73-24-5</t>
  </si>
  <si>
    <t>73-40-5</t>
  </si>
  <si>
    <t>74-89-5</t>
  </si>
  <si>
    <t>75-05-8</t>
  </si>
  <si>
    <t>75-07-0</t>
  </si>
  <si>
    <t>75-16-1</t>
  </si>
  <si>
    <t>75-19-4</t>
  </si>
  <si>
    <t>75-31-0</t>
  </si>
  <si>
    <t>75-50-3</t>
  </si>
  <si>
    <t>75-64-9</t>
  </si>
  <si>
    <t>75-75-2</t>
  </si>
  <si>
    <t>75-89-8</t>
  </si>
  <si>
    <t>76-41-5</t>
  </si>
  <si>
    <t>77-78-1</t>
  </si>
  <si>
    <t>78-95-5</t>
  </si>
  <si>
    <t xml:space="preserve">79-03-8 </t>
  </si>
  <si>
    <t>79-04-9</t>
  </si>
  <si>
    <t>90-02-8</t>
  </si>
  <si>
    <t>91-01-0</t>
  </si>
  <si>
    <t>95-02-3</t>
  </si>
  <si>
    <t>95-92-1</t>
  </si>
  <si>
    <t>99-93-4</t>
  </si>
  <si>
    <t>100-01-6</t>
  </si>
  <si>
    <t>100-06-1</t>
  </si>
  <si>
    <t>100-07-2</t>
  </si>
  <si>
    <t>100-09-4</t>
  </si>
  <si>
    <t>100-46-9</t>
  </si>
  <si>
    <t>103-67-3</t>
  </si>
  <si>
    <t>104-20-1</t>
  </si>
  <si>
    <t>105-39-5</t>
  </si>
  <si>
    <t>106-70-7</t>
  </si>
  <si>
    <t>106-89-8</t>
  </si>
  <si>
    <t>108-01-0</t>
  </si>
  <si>
    <t>108-20-3</t>
  </si>
  <si>
    <t>108-88-3</t>
  </si>
  <si>
    <t>108-94-1</t>
  </si>
  <si>
    <t>108-95-2</t>
  </si>
  <si>
    <t>109-89-7</t>
  </si>
  <si>
    <t>110-72-5</t>
  </si>
  <si>
    <t>110-91-8</t>
  </si>
  <si>
    <t>113-00-8</t>
  </si>
  <si>
    <t>115-07-1</t>
  </si>
  <si>
    <t>115-37-7</t>
  </si>
  <si>
    <t>118-00-3</t>
  </si>
  <si>
    <t>119-61-9</t>
  </si>
  <si>
    <t>120-29-6</t>
  </si>
  <si>
    <t>120-80-9</t>
  </si>
  <si>
    <t>123-38-6</t>
  </si>
  <si>
    <t>124-09-4</t>
  </si>
  <si>
    <t>124-38-9</t>
  </si>
  <si>
    <t>127-09-3</t>
  </si>
  <si>
    <t>134-81-6</t>
  </si>
  <si>
    <t>141-52-6</t>
  </si>
  <si>
    <t>150-86-7</t>
  </si>
  <si>
    <t>299-75-2</t>
  </si>
  <si>
    <t>300-39-0</t>
  </si>
  <si>
    <t>333-20-0</t>
  </si>
  <si>
    <t>360-97-4</t>
  </si>
  <si>
    <t>369-34-6</t>
  </si>
  <si>
    <t>467-04-9</t>
  </si>
  <si>
    <t>533-68-6</t>
  </si>
  <si>
    <t>535-75-1</t>
  </si>
  <si>
    <t>538-93-2</t>
  </si>
  <si>
    <t>551-16-6</t>
  </si>
  <si>
    <t>552-63-6</t>
  </si>
  <si>
    <t>617-89-0</t>
  </si>
  <si>
    <t>618-36-0</t>
  </si>
  <si>
    <t>619-56-7</t>
  </si>
  <si>
    <t>622-78-6</t>
  </si>
  <si>
    <t>626-58-4</t>
  </si>
  <si>
    <t xml:space="preserve">630-08-0 </t>
  </si>
  <si>
    <t>635-85-8</t>
  </si>
  <si>
    <t>643-22-1</t>
  </si>
  <si>
    <t>865-47-4</t>
  </si>
  <si>
    <t>875-74-1</t>
  </si>
  <si>
    <t>914-00-1</t>
  </si>
  <si>
    <t>957-68-6</t>
  </si>
  <si>
    <t>1041-01-6</t>
  </si>
  <si>
    <t>1074-82-4</t>
  </si>
  <si>
    <t>1309-48-4</t>
  </si>
  <si>
    <t>1310-58-3</t>
  </si>
  <si>
    <t>1310-73-2</t>
  </si>
  <si>
    <t>1333-82-0</t>
  </si>
  <si>
    <t>1690-22-8</t>
  </si>
  <si>
    <t>1885-35-4</t>
  </si>
  <si>
    <t>1934-75-4</t>
  </si>
  <si>
    <t>2149-70-4</t>
  </si>
  <si>
    <t>2280-44-6</t>
  </si>
  <si>
    <t>2491-37-4</t>
  </si>
  <si>
    <t>2550-26-7</t>
  </si>
  <si>
    <t>2689-39-6</t>
  </si>
  <si>
    <t>2894-67-9</t>
  </si>
  <si>
    <t>2969-81-5</t>
  </si>
  <si>
    <t>3209-72-1</t>
  </si>
  <si>
    <t>3378-72-1</t>
  </si>
  <si>
    <t>3812-32-6</t>
  </si>
  <si>
    <t>3874-54-2</t>
  </si>
  <si>
    <t>4635-59-0</t>
  </si>
  <si>
    <t>5423-98-3</t>
  </si>
  <si>
    <t>5445-19-2</t>
  </si>
  <si>
    <t>7440-70-2</t>
  </si>
  <si>
    <t>7664-38-2</t>
  </si>
  <si>
    <t>7664-93-9</t>
  </si>
  <si>
    <t>7738-94-5</t>
  </si>
  <si>
    <t>7778-77-0</t>
  </si>
  <si>
    <t>7782-77-6</t>
  </si>
  <si>
    <t>10217-52-4</t>
  </si>
  <si>
    <t>12125-02-9</t>
  </si>
  <si>
    <t>13796-49-1</t>
  </si>
  <si>
    <t>14280-30-9</t>
  </si>
  <si>
    <t>14510-37-3</t>
  </si>
  <si>
    <t>15086-27-8</t>
  </si>
  <si>
    <t>18704-37-5</t>
  </si>
  <si>
    <t>21409-26-7</t>
  </si>
  <si>
    <t>23056-29-3</t>
  </si>
  <si>
    <t>24085-05-0</t>
  </si>
  <si>
    <t>24085-06-1</t>
  </si>
  <si>
    <t>24916-90-3</t>
  </si>
  <si>
    <t>27143-07-3</t>
  </si>
  <si>
    <t>33522-95-1</t>
  </si>
  <si>
    <t>33996-58-6</t>
  </si>
  <si>
    <t>37413-91-5</t>
  </si>
  <si>
    <t>39512-49-7</t>
  </si>
  <si>
    <t>39742-60-4</t>
  </si>
  <si>
    <t>41295-64-1</t>
  </si>
  <si>
    <t>41661-47-6</t>
  </si>
  <si>
    <t>56718-71-9</t>
  </si>
  <si>
    <t>59702-31-7</t>
  </si>
  <si>
    <t>59703-00-3</t>
  </si>
  <si>
    <t>59765-55-8</t>
  </si>
  <si>
    <t>73866-23-6</t>
  </si>
  <si>
    <t>75660-23-0</t>
  </si>
  <si>
    <t>82419-36-1</t>
  </si>
  <si>
    <t>85573-73-5</t>
  </si>
  <si>
    <t>86815-10-3</t>
  </si>
  <si>
    <t>90776-59-3</t>
  </si>
  <si>
    <t>93246-53-8</t>
  </si>
  <si>
    <t>97963-62-7</t>
  </si>
  <si>
    <t xml:space="preserve"> 99614-64-9</t>
  </si>
  <si>
    <t>104146-10-3</t>
  </si>
  <si>
    <t>123285-28-9</t>
  </si>
  <si>
    <t xml:space="preserve"> 137234-74-3</t>
  </si>
  <si>
    <t>137234-87-8</t>
  </si>
  <si>
    <t>145783-14-8</t>
  </si>
  <si>
    <t>172823-76-6</t>
  </si>
  <si>
    <t>536760-29-9</t>
  </si>
  <si>
    <t>545445-44-1</t>
  </si>
  <si>
    <t>905817-72-3</t>
  </si>
  <si>
    <t>60-34-4</t>
  </si>
  <si>
    <t>76-42-6</t>
  </si>
  <si>
    <t>101-41-7</t>
  </si>
  <si>
    <t>Tropine</t>
  </si>
  <si>
    <t>138-65-8</t>
  </si>
  <si>
    <t>Capabilities</t>
  </si>
  <si>
    <t>Methacycline</t>
  </si>
  <si>
    <t>4510-08-1</t>
  </si>
  <si>
    <t>Input Name</t>
  </si>
  <si>
    <t>Input Type</t>
  </si>
  <si>
    <t>IUPAC Name (if known)</t>
  </si>
  <si>
    <t>Any substance that is intended for incorporation into a finished drug product and is intended to furnish pharmacological activity or other direct effect in the diagnosis, cure, mitigation, treatment, or prevention of disease, or to affect the structure or any function of the body. Active pharmaceutical ingredient does not include intermediates used in the synthesis of the substance.</t>
  </si>
  <si>
    <t>Drug Product</t>
  </si>
  <si>
    <t>An active ingredient in dosage form that has been approved or otherwise may be lawfully marketed under the Federal Food, Drug, and Cosmetic Act for distribution in the United States.</t>
  </si>
  <si>
    <t>Entity_Type</t>
  </si>
  <si>
    <t>Additional Operation</t>
  </si>
  <si>
    <t>Facility_Status</t>
  </si>
  <si>
    <t>Starting Materials Manufacturing</t>
  </si>
  <si>
    <t>Fill Finish Services</t>
  </si>
  <si>
    <t>API Distribution</t>
  </si>
  <si>
    <t>Starting Materials Distribution</t>
  </si>
  <si>
    <t>Facility_Operation</t>
  </si>
  <si>
    <t>Year of Facility Closure or Expected Opening</t>
  </si>
  <si>
    <t>Input #</t>
  </si>
  <si>
    <r>
      <t xml:space="preserve">Products
</t>
    </r>
    <r>
      <rPr>
        <i/>
        <sz val="10"/>
        <color theme="1"/>
        <rFont val="Arial"/>
        <family val="2"/>
      </rPr>
      <t>(auto-generated from Section 3a)</t>
    </r>
  </si>
  <si>
    <t>Inspection_Type</t>
  </si>
  <si>
    <t>Facility_Unsort</t>
  </si>
  <si>
    <t>Facility_Sort</t>
  </si>
  <si>
    <t>Sourcing Difficulty</t>
  </si>
  <si>
    <t>Description of R&amp;D Activity</t>
  </si>
  <si>
    <t>Description of Technology</t>
  </si>
  <si>
    <t>Immediate Response</t>
  </si>
  <si>
    <t>Issue Type</t>
  </si>
  <si>
    <t>End Use of Primary Product</t>
  </si>
  <si>
    <t>State 
(if U.S.)</t>
  </si>
  <si>
    <t>12. Government Support</t>
  </si>
  <si>
    <t>Disposal_Method</t>
  </si>
  <si>
    <t>Reason_for_Difficulty</t>
  </si>
  <si>
    <t>Lead_Time</t>
  </si>
  <si>
    <t>Joint Venture Name</t>
  </si>
  <si>
    <t xml:space="preserve">Year Initiated </t>
  </si>
  <si>
    <t>Primary Purpose</t>
  </si>
  <si>
    <t>API_Unsort</t>
  </si>
  <si>
    <t>API_Sort</t>
  </si>
  <si>
    <t>Cortisone</t>
  </si>
  <si>
    <t>Glycine</t>
  </si>
  <si>
    <t>Menadione</t>
  </si>
  <si>
    <t>Low quality input</t>
  </si>
  <si>
    <t>Sanitation/Cleaning</t>
  </si>
  <si>
    <t>Labeling issue</t>
  </si>
  <si>
    <t>Tracking issue</t>
  </si>
  <si>
    <t>Immediate_Fix</t>
  </si>
  <si>
    <t>Update GMP</t>
  </si>
  <si>
    <t>Stop production</t>
  </si>
  <si>
    <t>Employee Training</t>
  </si>
  <si>
    <t>FDA Report</t>
  </si>
  <si>
    <t>Found new supplier</t>
  </si>
  <si>
    <t>Used substitute</t>
  </si>
  <si>
    <t>Changed manufacturing practices</t>
  </si>
  <si>
    <t>Changed cleaning practices</t>
  </si>
  <si>
    <t>Developed new test</t>
  </si>
  <si>
    <t>If yes, do you have an allocation plan?</t>
  </si>
  <si>
    <t>APIinputs_Unsort</t>
  </si>
  <si>
    <t>Mitigation</t>
  </si>
  <si>
    <t>Input Quality</t>
  </si>
  <si>
    <t>Used product substitute</t>
  </si>
  <si>
    <t>Updated GMP practice</t>
  </si>
  <si>
    <t>Slowed production</t>
  </si>
  <si>
    <t>Relocated operations</t>
  </si>
  <si>
    <t>Found new transportation method</t>
  </si>
  <si>
    <t>Bought new equipment</t>
  </si>
  <si>
    <t>Increased human capital benefits</t>
  </si>
  <si>
    <t>Updated waste disposal plan</t>
  </si>
  <si>
    <t>Updated cybersecurity practices</t>
  </si>
  <si>
    <t>Hired cybersecurity firm</t>
  </si>
  <si>
    <t>Supplied_Unsort</t>
  </si>
  <si>
    <t>Supplied_Sort</t>
  </si>
  <si>
    <t>Other Starting Material 1</t>
  </si>
  <si>
    <t>Other Starting Material 2</t>
  </si>
  <si>
    <t>Other Starting Material 3</t>
  </si>
  <si>
    <t>Other Starting Material 4</t>
  </si>
  <si>
    <t>Other Starting Material 5</t>
  </si>
  <si>
    <t>Other Starting Material 6</t>
  </si>
  <si>
    <t>Other Starting Material 7</t>
  </si>
  <si>
    <t>Other Starting Material 8</t>
  </si>
  <si>
    <t>Other Starting Material 9</t>
  </si>
  <si>
    <t>Other Starting Material 10</t>
  </si>
  <si>
    <t>Other Starting Material 11</t>
  </si>
  <si>
    <t>Other Starting Material 12</t>
  </si>
  <si>
    <t>Other Starting Material 13</t>
  </si>
  <si>
    <t>Other Starting Material 14</t>
  </si>
  <si>
    <t>Other Starting Material 15</t>
  </si>
  <si>
    <t>Other Starting Material 16</t>
  </si>
  <si>
    <t>Other Starting Material 17</t>
  </si>
  <si>
    <t>Other Starting Material 18</t>
  </si>
  <si>
    <t>Other Starting Material 19</t>
  </si>
  <si>
    <t>Other Starting Material 20</t>
  </si>
  <si>
    <t>Other Starting Material 21</t>
  </si>
  <si>
    <t>Other Starting Material 22</t>
  </si>
  <si>
    <t>Other Starting Material 23</t>
  </si>
  <si>
    <t>Other Starting Material 24</t>
  </si>
  <si>
    <t>Other Starting Material 25</t>
  </si>
  <si>
    <t>Research_Entity</t>
  </si>
  <si>
    <t xml:space="preserve">Access to Intellectual Property </t>
  </si>
  <si>
    <t>Does your organization maintain a Supply Chain Risk Management (SCRM) program?</t>
  </si>
  <si>
    <t>JV_Purpose</t>
  </si>
  <si>
    <t>8. Quality Control</t>
  </si>
  <si>
    <t>Metal impurities</t>
  </si>
  <si>
    <t>Biological impurities</t>
  </si>
  <si>
    <t>Select the primary cost category associated with complying with regulations concerning the use, storage, and waste of hazardous chemicals and materials.</t>
  </si>
  <si>
    <t>Primary Implementation Challenge</t>
  </si>
  <si>
    <t>Tech_Chalenges</t>
  </si>
  <si>
    <t>Explanation of Challenges</t>
  </si>
  <si>
    <t>ManfAPI_Unsort</t>
  </si>
  <si>
    <t>APIinputs_Sort</t>
  </si>
  <si>
    <t>ManfAPI_Sort</t>
  </si>
  <si>
    <t>Primary Country of Sourced Inputs</t>
  </si>
  <si>
    <t>Purchased Intermediate</t>
  </si>
  <si>
    <t>A tablet, capsule, solution, etc., that contains an active drug ingredient generally, but not necessarily, in association with inactive ingredients. The term also includes a finished dosage form that does not contain an active ingredient but is intended to be used as a placebo.</t>
  </si>
  <si>
    <t>Good Distribution Practice (GDP)</t>
  </si>
  <si>
    <t>Good Laboratory Practice (GLP)</t>
  </si>
  <si>
    <t>Good Manufacturing Practice (GMP)</t>
  </si>
  <si>
    <t>Part of quality assurance that ensures the quality of a pharmaceutical product is maintained by means of adequate control of the numerous activities which occur throughout the distribution process.</t>
  </si>
  <si>
    <t>Key Starting Material (KSM)</t>
  </si>
  <si>
    <t>Single Use Technology</t>
  </si>
  <si>
    <t>Distributed_APIs</t>
  </si>
  <si>
    <t>KSM_Unsort</t>
  </si>
  <si>
    <t>KSM_Sort</t>
  </si>
  <si>
    <t>KSM_API</t>
  </si>
  <si>
    <t>Briefly explain your SCRM program:</t>
  </si>
  <si>
    <t>Answer the following questions related to quality and hazardous chemicals.</t>
  </si>
  <si>
    <t>A managerial quality control system covering the organizational process and the conditions under which non-clinical health and environmental studies are planned, performed, monitored, recorded, reported and retained (or archived).</t>
  </si>
  <si>
    <t>Final or Finished Dose Form (FDF)</t>
  </si>
  <si>
    <t>Fine Chemical</t>
  </si>
  <si>
    <t>Specialty Chemical</t>
  </si>
  <si>
    <t>A manufacturing process designed for use for the duration of the production process of a single batch of therapeutics and then discarded.</t>
  </si>
  <si>
    <t>A coordinated effort within an organization to help identify, monitor, detect and mitigate threats to the supply chain.</t>
  </si>
  <si>
    <t xml:space="preserve">Starting Materials/Chemical Manufacturer </t>
  </si>
  <si>
    <t>Starting Materials/ Chemical Distributor</t>
  </si>
  <si>
    <t>Active Pharmaceutical Ingredient Distributor</t>
  </si>
  <si>
    <t>Active Pharmaceutical Ingredient Manufacturer</t>
  </si>
  <si>
    <t>Definition: Good Laboratory Practice</t>
  </si>
  <si>
    <t>Product Form</t>
  </si>
  <si>
    <t>Product Impacted</t>
  </si>
  <si>
    <t>(1)</t>
  </si>
  <si>
    <t>(2)</t>
  </si>
  <si>
    <t>(3)</t>
  </si>
  <si>
    <t>(4)</t>
  </si>
  <si>
    <t>(5)</t>
  </si>
  <si>
    <t>(6)</t>
  </si>
  <si>
    <t>(7)</t>
  </si>
  <si>
    <t>(8)</t>
  </si>
  <si>
    <t>(9)</t>
  </si>
  <si>
    <t>(10)</t>
  </si>
  <si>
    <t>(11)</t>
  </si>
  <si>
    <t>Repaired equipment</t>
  </si>
  <si>
    <t>Hired additional employees</t>
  </si>
  <si>
    <t>21.</t>
  </si>
  <si>
    <t>22.</t>
  </si>
  <si>
    <t>23.</t>
  </si>
  <si>
    <t>24.</t>
  </si>
  <si>
    <t>25.</t>
  </si>
  <si>
    <t>26.</t>
  </si>
  <si>
    <t>27.</t>
  </si>
  <si>
    <t>28.</t>
  </si>
  <si>
    <t>29.</t>
  </si>
  <si>
    <t>30.</t>
  </si>
  <si>
    <t>13. Financials</t>
  </si>
  <si>
    <t>A material produced during steps of the synthesis of a drug substance that undergoes further molecular change before it becomes a drug substance.</t>
  </si>
  <si>
    <t>A raw material, an intermediate, or an active pharmaceutical ingredient that is used in the production of an active pharmaceutical ingredient and that is incorporated as a significant structural fragment into the structure of the active pharmaceutical ingredient.</t>
  </si>
  <si>
    <t>Single-chemical entities or formulations whose composition influences the performance and processing of the end product.</t>
  </si>
  <si>
    <t>Any inactive ingredients that are added intentionally to therapeutic or diagnostic products, but they are not intended to exert therapeutic effects at the intended dosage, although they may act to improve product delivery.</t>
  </si>
  <si>
    <t>A liquid preparations containing one or more drug substances molecularly dispersed in a suitable solvent or a mixture of mutually miscible solvents.</t>
  </si>
  <si>
    <t>https://commonchemistry.cas.org/</t>
  </si>
  <si>
    <t>Table of Contents</t>
  </si>
  <si>
    <t>2+ years</t>
  </si>
  <si>
    <t>i.</t>
  </si>
  <si>
    <t>Cover Page</t>
  </si>
  <si>
    <t>ii.</t>
  </si>
  <si>
    <t>iii.</t>
  </si>
  <si>
    <t>iv.</t>
  </si>
  <si>
    <t>Organization Information</t>
  </si>
  <si>
    <t>Facility Information</t>
  </si>
  <si>
    <t>3a.</t>
  </si>
  <si>
    <t>3b.</t>
  </si>
  <si>
    <t xml:space="preserve">4. </t>
  </si>
  <si>
    <t>Capital Equipment</t>
  </si>
  <si>
    <t xml:space="preserve">6. </t>
  </si>
  <si>
    <t>Research and Technology</t>
  </si>
  <si>
    <t>Customers</t>
  </si>
  <si>
    <t>Government Support</t>
  </si>
  <si>
    <t>Business Challenges</t>
  </si>
  <si>
    <t>Definition: International Union of Pure and Applied Chemistry (IUPAC) Name</t>
  </si>
  <si>
    <t>Definition: Chemical Abstracts Service (CAS) Number</t>
  </si>
  <si>
    <t>Changed health and safety practice</t>
  </si>
  <si>
    <t>Continuous Manufacturing</t>
  </si>
  <si>
    <t>Definition: Full Time Equivalent</t>
  </si>
  <si>
    <t>4. Key Starting Materials Product Capabilities</t>
  </si>
  <si>
    <t xml:space="preserve">Definition: Facility </t>
  </si>
  <si>
    <t>Reporting Schedule</t>
  </si>
  <si>
    <t>Phenylhydrazine HCl</t>
  </si>
  <si>
    <t>2-Phenylethanol</t>
  </si>
  <si>
    <t>Methylhydrazine</t>
  </si>
  <si>
    <t>Veratramine</t>
  </si>
  <si>
    <t>L-Methionine</t>
  </si>
  <si>
    <t>Salicylic Acid</t>
  </si>
  <si>
    <t>3-Iodo-L-tyrosine</t>
  </si>
  <si>
    <t>Adenine</t>
  </si>
  <si>
    <t>Acetaldehyde</t>
  </si>
  <si>
    <t>Methylmagnesium Bromide</t>
  </si>
  <si>
    <t>Acetyl Chloride</t>
  </si>
  <si>
    <t>Tert-Butylamine</t>
  </si>
  <si>
    <t>Methanesulfonic Acid</t>
  </si>
  <si>
    <t>2,2,2-Trifluoroethanol</t>
  </si>
  <si>
    <t xml:space="preserve">Dimethyl Sulfate </t>
  </si>
  <si>
    <t>Propionyl Chloride</t>
  </si>
  <si>
    <t>Chloroacetyl Chloride</t>
  </si>
  <si>
    <t>2-Isopropylphenol</t>
  </si>
  <si>
    <t>Diphenylmethanol</t>
  </si>
  <si>
    <t>2-Methylnaphthalene</t>
  </si>
  <si>
    <t xml:space="preserve">4-Amino-5-Aminomethyl-2-Methylpyrimidine </t>
  </si>
  <si>
    <t>4'-Hydroxyacetophenone</t>
  </si>
  <si>
    <t>1-Chloro-4-Nitrobenzene</t>
  </si>
  <si>
    <t>4-Nitroaniline</t>
  </si>
  <si>
    <t>4'-Methoxyacetophenone</t>
  </si>
  <si>
    <t>4-Methoxybenzoyl Chloride</t>
  </si>
  <si>
    <t>P-Anisic Acid</t>
  </si>
  <si>
    <t>Methyl Phenylacetate</t>
  </si>
  <si>
    <t>N-Methylbenzylamine</t>
  </si>
  <si>
    <t>Phenethyl Bromide</t>
  </si>
  <si>
    <t>103-63-9</t>
  </si>
  <si>
    <t>Phenylacetyl Chloride</t>
  </si>
  <si>
    <t>Phenylacetic Acid</t>
  </si>
  <si>
    <t>4-(4-Methoxyphenyl)-2-Butanone</t>
  </si>
  <si>
    <t>Ethyl Chloroacetate</t>
  </si>
  <si>
    <t>4-Chloroaniline</t>
  </si>
  <si>
    <t>Methyl Hexanoate</t>
  </si>
  <si>
    <t>Epichlorohydrin</t>
  </si>
  <si>
    <t>2-(Dimethylamino)ethanol</t>
  </si>
  <si>
    <t>Diisopropyl Ether</t>
  </si>
  <si>
    <t>2,4-Dimethylpyridine</t>
  </si>
  <si>
    <t>Toluene</t>
  </si>
  <si>
    <t>Cyclohexanone</t>
  </si>
  <si>
    <t>N-Ethylethylenediamine</t>
  </si>
  <si>
    <t>4-Aminophenol</t>
  </si>
  <si>
    <t>Propanal</t>
  </si>
  <si>
    <t>Hexamethylenediamine</t>
  </si>
  <si>
    <t>Carbon Dioxide</t>
  </si>
  <si>
    <t>Sodium Acetate</t>
  </si>
  <si>
    <t>DL-Noradrenaline</t>
  </si>
  <si>
    <t>Sodium Ethoxide</t>
  </si>
  <si>
    <t>Potassium Cyanide</t>
  </si>
  <si>
    <t>Treosulfan</t>
  </si>
  <si>
    <t>Diiodotyrosine</t>
  </si>
  <si>
    <t>Potassium Phiocyanate</t>
  </si>
  <si>
    <t>5-Aminoimidazole-4-Carboxamide</t>
  </si>
  <si>
    <t>3,4-Difluoronitrobenzene</t>
  </si>
  <si>
    <t>1,3-Cyclohexanedione</t>
  </si>
  <si>
    <t>1,1'-Carbonyldiimidazole</t>
  </si>
  <si>
    <t>Ethyl 2-Bromobutyrate</t>
  </si>
  <si>
    <t>Pipecolic Acid</t>
  </si>
  <si>
    <t>4'-Chloroacetanilide</t>
  </si>
  <si>
    <t>Ethyl 3-Bromopropionate</t>
  </si>
  <si>
    <t>6-Aminopenicillanic Acid</t>
  </si>
  <si>
    <t>Tropic Acid</t>
  </si>
  <si>
    <t>1-Phenylethylamine</t>
  </si>
  <si>
    <t>4-Chlorobenzamide</t>
  </si>
  <si>
    <t>Benzyl Isothiocyanate</t>
  </si>
  <si>
    <t>4-Methylpiperidine</t>
  </si>
  <si>
    <t>Carbon Monoxide</t>
  </si>
  <si>
    <t>Homoveratrylamine HCl</t>
  </si>
  <si>
    <t>Erythromycin Stearate</t>
  </si>
  <si>
    <t>2-Methylimidazole</t>
  </si>
  <si>
    <t>2-Methyl-5-Nitroimidazole</t>
  </si>
  <si>
    <t>2,3,4-Trifluoronitrobenzene</t>
  </si>
  <si>
    <t>Potassium Tert-Butoxide</t>
  </si>
  <si>
    <t>2-Chloro-N,N-Diethylethylamine HCl</t>
  </si>
  <si>
    <t>D−(−)-α-Phenylglycine</t>
  </si>
  <si>
    <t>7-Aminocephalosporanic Acid</t>
  </si>
  <si>
    <t>Diiodothyronine</t>
  </si>
  <si>
    <t>2,3,4,5-Tetrafluorobenzoic Acid</t>
  </si>
  <si>
    <t>Phenylacetoxytropane</t>
  </si>
  <si>
    <t>3,4-Dibenzyloxyphenethylamine HCl</t>
  </si>
  <si>
    <t>3,4,5-Trimethoxybenzonitrile</t>
  </si>
  <si>
    <t>Sodium Dicyanamide</t>
  </si>
  <si>
    <t>2-Butyl-3-(3,5-diiodo-4-hydroxybenzoyl)Benzofuran</t>
  </si>
  <si>
    <t>Nitroarginine</t>
  </si>
  <si>
    <t>L-Menthol</t>
  </si>
  <si>
    <t>2216-51-5</t>
  </si>
  <si>
    <t>D-Glucose</t>
  </si>
  <si>
    <t>2-Bromo-3'-Hydroxyacetophenone</t>
  </si>
  <si>
    <t>4-Phenyl-2-Butanone</t>
  </si>
  <si>
    <t>4-(2-Fluoro-4-Nitrophenyl)Morpholine</t>
  </si>
  <si>
    <t>2,4-Dichloro-5-Sulfamoylbenzoic Acid</t>
  </si>
  <si>
    <t>2-Amino-2',5-Dichlorobenzophenone</t>
  </si>
  <si>
    <t>Ethyl 4-Bromobutyrate</t>
  </si>
  <si>
    <t>Ethyl 5-Methylisoxazole-3-Carboxylate</t>
  </si>
  <si>
    <t>Benzenemethanamine, N-(1,1-dimethylethyl)-</t>
  </si>
  <si>
    <t>4-Chloro-4'-Fluorobutyrophenone</t>
  </si>
  <si>
    <t>2-Butylbenzofuran</t>
  </si>
  <si>
    <t>Malonitrile</t>
  </si>
  <si>
    <t>Methioninamide</t>
  </si>
  <si>
    <t>4-Chlorobutyryl Chloride</t>
  </si>
  <si>
    <t>4-Amino-5-(Bromomethyl)-2-Methylpyrimidine Dihydrobromide</t>
  </si>
  <si>
    <t>Hexanoic acid, 2-bromo-, Methyl Ester</t>
  </si>
  <si>
    <t>2,6-Dichloropurine</t>
  </si>
  <si>
    <t>Acetylsalicylamide</t>
  </si>
  <si>
    <t>5663-71-8</t>
  </si>
  <si>
    <t>2-Methyl-3-thiosemicarbazide</t>
  </si>
  <si>
    <t>(2S)-2-Aminobutanamide</t>
  </si>
  <si>
    <t>7440-05-3</t>
  </si>
  <si>
    <t>7440-09-7</t>
  </si>
  <si>
    <t>Phosphoric Acid</t>
  </si>
  <si>
    <t>Thionyl Chloride</t>
  </si>
  <si>
    <t>7719-09-7</t>
  </si>
  <si>
    <t>Chromic Acid</t>
  </si>
  <si>
    <t>Potassium Dihydrogen Phosphate/Potassium Phosphate, Monobasic</t>
  </si>
  <si>
    <t>Nitrous Acid</t>
  </si>
  <si>
    <t>Hydrazine Hydrate</t>
  </si>
  <si>
    <t>Ammonium Chloride</t>
  </si>
  <si>
    <t>Tetrahydro-2-methyl-3-thioxo-1,2,4-triazine-5,6-dione</t>
  </si>
  <si>
    <t>12654-97-6</t>
  </si>
  <si>
    <t>9-Bromo-11b,17,21-Trihydroxy-16Alpha-Methyl-Pregna-1,4-Diene-3,20-Dione 21-Acetate</t>
  </si>
  <si>
    <t>2'-(2-Chlorobenzoyl)-2,4'-Dichloroacetanilide</t>
  </si>
  <si>
    <t>Acetyltropylic Chloride</t>
  </si>
  <si>
    <t>Aluminium Triphenolate</t>
  </si>
  <si>
    <t>Hydrochloric Acid</t>
  </si>
  <si>
    <t>15364-23-5</t>
  </si>
  <si>
    <t>8-Quinolinesulfonyl chloride</t>
  </si>
  <si>
    <t>1-Chloro-4-methylphthalazine</t>
  </si>
  <si>
    <t>1-phenethyl-N-phenylpiperidin-4-amine</t>
  </si>
  <si>
    <t>N-Phenylpiperidin-4-amine</t>
  </si>
  <si>
    <t>3-Chloro-4-hydroxyacetophenone</t>
  </si>
  <si>
    <t>2-Acetoxy-5-(2-bromoacetyl)benzyl acetate</t>
  </si>
  <si>
    <t>(2s,5r,6s)-6-Bromo-3,3-dimethyl-7-oxo-4-thia-1-azabicyclo[3.2.0]heptane-2-carboxylic acid</t>
  </si>
  <si>
    <t>24138-28-1</t>
  </si>
  <si>
    <t>Dexamethasone 9,11-Epoxide</t>
  </si>
  <si>
    <t>(Z)-Ethyl 2-chloro-2-(2-(4-methoxyphenyl)hydrazono)acetate</t>
  </si>
  <si>
    <t>9-Methyl-1,2,3,9-tetrahydro-4H-carbazol-4-one</t>
  </si>
  <si>
    <t>2-(Benzylmethylamino)-3',4'-dihydroxyacetophenone</t>
  </si>
  <si>
    <t>4-(4-Chlorophenyl)-4-hydroxypiperidine</t>
  </si>
  <si>
    <t>1-Phenethyl-4-piperidone</t>
  </si>
  <si>
    <t>2-Aminobutanenitrile</t>
  </si>
  <si>
    <t>4-Chloro-3-oxobutyryl chloride</t>
  </si>
  <si>
    <t>(R)-(-)-Epichlorohydrin</t>
  </si>
  <si>
    <t>2-Butyl-3-(4-hydroxybenzoyl)benzofuran</t>
  </si>
  <si>
    <t>2-Aminobutanamide</t>
  </si>
  <si>
    <t>4-(2-Methoxyethyl)phenol</t>
  </si>
  <si>
    <t>1-Chloro-2-hydroxy-3-(4-(2-methoxyethyl)phenoxy)-Propane</t>
  </si>
  <si>
    <t>2-(Chloromethoxy)ethyl benzoate</t>
  </si>
  <si>
    <t>1-Ethylpiperazine-2,3-dione</t>
  </si>
  <si>
    <t>(R)-2-(4-Ethyl-2,3-Dioxopiperazine-1-Carboxamido)-2-Phenylacetic Acid</t>
  </si>
  <si>
    <t>63422-71-9</t>
  </si>
  <si>
    <t>N-Benzylalbuterone</t>
  </si>
  <si>
    <t>(S)-Epichlorohydrin</t>
  </si>
  <si>
    <t>N-benzyl-4-phenylbutan-2-amine</t>
  </si>
  <si>
    <t>68164-04-5</t>
  </si>
  <si>
    <t>2-(Chloromethyl)-3,4-dimethoxypyridine hydrochloride</t>
  </si>
  <si>
    <t>5-Bromoacetyl salicylamide</t>
  </si>
  <si>
    <t>(2S,5R,6S)-Benzhydryl 6-bromo-3,3-dimethyl-7-oxo-4-thia-1-azabicyclo[3.2.0]heptane-2-carboxylate 4-oxide</t>
  </si>
  <si>
    <t>80353-26-0</t>
  </si>
  <si>
    <t>2,3-Difluoro-6-nitrophenol</t>
  </si>
  <si>
    <t xml:space="preserve">(2-Butylbenzofuran-3-yl)(4-methoxyphenyl)methanone </t>
  </si>
  <si>
    <t>84994-24-1</t>
  </si>
  <si>
    <t>Benzhydryl (2S,3R,5R)-3-(chloromethyl)-3-methyl-7-oxo-4-thia-1-azabicyclo[3.2.0]heptane-2-carboxylate</t>
  </si>
  <si>
    <t>1-(2,4-Difluorophenyl)-2-(1H-1,2,4-triazol-1-yl)ethanone</t>
  </si>
  <si>
    <t>Ethyl 2-(2-oxopyrrolidin-1-yl)butanoate</t>
  </si>
  <si>
    <t xml:space="preserve">(2S,5R)-Benzhydryl 3,3-dimethyl-7-oxo-4-thia-1-azabicyclo[3.2.0]heptane-2-carboxylate 4-oxide </t>
  </si>
  <si>
    <t>87579-78-0</t>
  </si>
  <si>
    <t>beta-Methyl vinyl phosphate</t>
  </si>
  <si>
    <t>3-Fluoro-4-morpholinoaniline</t>
  </si>
  <si>
    <t>Labetalone Hydrochloride</t>
  </si>
  <si>
    <t xml:space="preserve">96441-14-4 </t>
  </si>
  <si>
    <t>5-Difluoromethoxy-2-mercaptobenzimidazole</t>
  </si>
  <si>
    <t>9-Methyl-3-methylene-2,3-dihydro-1H-carbazol-4(9H)-one</t>
  </si>
  <si>
    <t>(2S)-2-(2-Oxopyrrolidin-1-yl)butanoic acid</t>
  </si>
  <si>
    <t>102849-49-0</t>
  </si>
  <si>
    <t>(2R)-2-Aminobutanamide</t>
  </si>
  <si>
    <t>(2β,3α,5α,16β,17β)-2-(4-Morpholinyl)-16-(1-pyrrolidinyl)androstane-3,17-diol</t>
  </si>
  <si>
    <t>3-[(Dimethylamino)methyl]-1,2,3,9-tetrahydro-9-methyl-4H-carbazol-4-one hydrochloride</t>
  </si>
  <si>
    <t xml:space="preserve">(2S,5R)-2β-(Benzhydryloxycarbonyl)-3,3-dimethyl-7-oxo-4-thia-1-azabicyclo[3.2.0]heptane-4-oxide </t>
  </si>
  <si>
    <t xml:space="preserve">    4-Chloro-6-ethyl-5-fluoropyrimidine </t>
  </si>
  <si>
    <t>(2R,3S)-rel-3-(6-Chloro-5-fluoropyrimidin-4-yl)-2-(2,4-difluorophenyl)-1-(1H-1,2,4-triazol-1-yl)butan-2-ol</t>
  </si>
  <si>
    <t>6-Ethyl-5-fluoropyrimidin-4-ol</t>
  </si>
  <si>
    <t>4,6-Dichloro-5-nitro-2-(propylthio)pyrimidine</t>
  </si>
  <si>
    <t>(S)-(+)-Glycidyl Phthalimide</t>
  </si>
  <si>
    <t>(S)-2-((3-(3-Fluoro-4-morpholinophenyl)-2-oxooxazolidin-5-yl)methyl)isoindoline-1,3-dione</t>
  </si>
  <si>
    <t>(S)-5-(Aminomethyl)-3-(3-fluoro-4-morpholinophenyl)oxazolidin-2-one</t>
  </si>
  <si>
    <t>4-Methylpiperidine-2-carboxylic acid</t>
  </si>
  <si>
    <t>1-(4-Iodophenyl)-3-morpholino-5,6-dihydropyridin-2(1H)-one</t>
  </si>
  <si>
    <t>(R)-5-(Chloromethyl)-3-(3-fluoro-4-morpholinophenyl)oxazolidin-2-one</t>
  </si>
  <si>
    <t>Ethanone, 1-(3,4-dihydroxyphenyl)-2-[(phenylmethyl)amino]-</t>
  </si>
  <si>
    <t>3-Morpholino-1-(4-nitrophenyl)-5,6-dihydropyridin-2(1H)-one</t>
  </si>
  <si>
    <t>3-Chloro-1-(4-nitrophenyl)-5,6-dihydropyridin-2(1H)-one</t>
  </si>
  <si>
    <t>3-Morpholino-1-(4-(2-oxopiperidin-1-yl)phenyl)-5,6-dihydropyridin-2(1H)-one</t>
  </si>
  <si>
    <t>(R)-1-Chloro-3-((3-fluoro-4-morpholinophenyl)amino)propan-2-ol</t>
  </si>
  <si>
    <t>N-(3-Phthalimido-2-(R)-hydroxypropyl)-3-fluoro-4-(morpholinyl)aniline</t>
  </si>
  <si>
    <t>Ethyl (5α)-3,14-bis(acetyloxy)-4,5-epoxy-6-oxomorphinan-17-carboxylate</t>
  </si>
  <si>
    <t>Vamorolone Impurity 26</t>
  </si>
  <si>
    <t>FDF</t>
  </si>
  <si>
    <t>Both API and FDF</t>
  </si>
  <si>
    <t>Definition: Good Distribution Practice</t>
  </si>
  <si>
    <t>Active Pharmaceutical Ingredients (APIs)</t>
  </si>
  <si>
    <t>Key Starting Materials</t>
  </si>
  <si>
    <t>Average Lead Time (weeks)</t>
  </si>
  <si>
    <t>Primary Supplier</t>
  </si>
  <si>
    <t>Minor</t>
  </si>
  <si>
    <t>Great</t>
  </si>
  <si>
    <t>Severe</t>
  </si>
  <si>
    <t>Reason for Future Sourcing Concern</t>
  </si>
  <si>
    <t>Primary Manufacturing Facility</t>
  </si>
  <si>
    <t>Primary Manufacturing Country</t>
  </si>
  <si>
    <t>Recently Closed</t>
  </si>
  <si>
    <t>Primary Facility</t>
  </si>
  <si>
    <t>Additive Manufacturing Process</t>
  </si>
  <si>
    <t>On Demand Manufacturing</t>
  </si>
  <si>
    <t>A manufacturing system in which products are only manufactured when needed and in quantities required.</t>
  </si>
  <si>
    <t>The production of therapies in hospitals, carried out when there is no time for storing the medicine, which is delivered to the patient with no delays</t>
  </si>
  <si>
    <t>(12)</t>
  </si>
  <si>
    <t>HTS Code</t>
  </si>
  <si>
    <t>Product Type</t>
  </si>
  <si>
    <t>Assessment of Alternate Suppliers</t>
  </si>
  <si>
    <t>Supplier Name</t>
  </si>
  <si>
    <t>Supplier Country</t>
  </si>
  <si>
    <t xml:space="preserve">Time to Replace </t>
  </si>
  <si>
    <t>Long Term Mitigation/ Resolution</t>
  </si>
  <si>
    <t>Provide the following information for your organization.</t>
  </si>
  <si>
    <t>Market Participation</t>
  </si>
  <si>
    <t>% of 2023 Revenue</t>
  </si>
  <si>
    <t>Estimated Percent of 2027 Output To Be Sold in the U.S.</t>
  </si>
  <si>
    <t>Percent of 2023 Output Sold in the U.S.</t>
  </si>
  <si>
    <t>A</t>
  </si>
  <si>
    <t>Supplier_Country_of_Origin</t>
  </si>
  <si>
    <t>Brand Name of Finished Dose Form (if known)</t>
  </si>
  <si>
    <t>Quality assurance</t>
  </si>
  <si>
    <t>Cap_Challenges</t>
  </si>
  <si>
    <t>Import/Export Controls Prohibiting Purchase</t>
  </si>
  <si>
    <t>Cost to Replace</t>
  </si>
  <si>
    <t>Time to Replace</t>
  </si>
  <si>
    <t>Maintenance Costs</t>
  </si>
  <si>
    <t>No Longer Commercially Available</t>
  </si>
  <si>
    <t>Software Issues</t>
  </si>
  <si>
    <t>Primary Challenge</t>
  </si>
  <si>
    <t>Additional Comments:</t>
  </si>
  <si>
    <t>No Alternative Providers</t>
  </si>
  <si>
    <t>U.S.-based Alternative Providers</t>
  </si>
  <si>
    <t>Non-U.S.-Based Alternative Providers</t>
  </si>
  <si>
    <t>Both U.S. and Non-U.S. Based Alternative Providers</t>
  </si>
  <si>
    <t>Primary_Product_End_Use</t>
  </si>
  <si>
    <t>Pharmaceutical Use</t>
  </si>
  <si>
    <t>Non-Pharmaceutical Use</t>
  </si>
  <si>
    <t>Input cost</t>
  </si>
  <si>
    <t>Taxes and Tariffs</t>
  </si>
  <si>
    <t>Export controls (EAR/ITAR)</t>
  </si>
  <si>
    <t>Primary Facility Impacted</t>
  </si>
  <si>
    <t>U.S. Government regulatory burden</t>
  </si>
  <si>
    <t>Reduction in/Lack of U.S. demand</t>
  </si>
  <si>
    <t>Chemical Technicians</t>
  </si>
  <si>
    <t>Write in Here</t>
  </si>
  <si>
    <t>Other (specify in the box to the right)</t>
  </si>
  <si>
    <t>Respond to the following questions related to your organization's use of automation.</t>
  </si>
  <si>
    <t>Response</t>
  </si>
  <si>
    <t xml:space="preserve">Which occupation has been impacted the most by your organization's use of automation? </t>
  </si>
  <si>
    <t>Other (specify here)</t>
  </si>
  <si>
    <t>Quality_Issue</t>
  </si>
  <si>
    <t>Quality_Mitigation</t>
  </si>
  <si>
    <t>Total Number of Current Vacancies</t>
  </si>
  <si>
    <t>Per- and poly- fluoroalkyl substances (PFAS) regulations</t>
  </si>
  <si>
    <t>If yes, please explain:</t>
  </si>
  <si>
    <t>What U.S. regulations, if any, inhibit your organization from researching, developing, or implementing new manufacturing processes?</t>
  </si>
  <si>
    <t>Lack of Swing Space</t>
  </si>
  <si>
    <t>Regulatory Compliance Issue</t>
  </si>
  <si>
    <t>Lack of Qualified Operators</t>
  </si>
  <si>
    <t>Impending Obsolescence</t>
  </si>
  <si>
    <t xml:space="preserve">Process that builds an object by sequentially building 2-dimensional (2D) layers and joining each to the layer below, allowing  manufacturers to rapidly produce alternative designs without the need for retooling and to create complex devices built as a single piece. </t>
  </si>
  <si>
    <t>An advanced manufacturing technology that sends materials produced during each process step directly and continuously to the next step for further processing, whereby input materials are continuously fed into production and transformed, and processed output materials are continuously removed.</t>
  </si>
  <si>
    <t>The use of bacteria, yeast, or fungi to produce a specific active ingredient or intermediate, which is then extracted and purified to create the final pharmaceutical product.</t>
  </si>
  <si>
    <t>Click here to write in Other Key Starting Materials</t>
  </si>
  <si>
    <t>Year of Scaled Implementation</t>
  </si>
  <si>
    <r>
      <t>Public reporting burden for this collection of information is estimated to average 20</t>
    </r>
    <r>
      <rPr>
        <b/>
        <sz val="10"/>
        <rFont val="Arial"/>
        <family val="2"/>
      </rPr>
      <t xml:space="preserve"> </t>
    </r>
    <r>
      <rPr>
        <sz val="10"/>
        <rFont val="Arial"/>
        <family val="2"/>
      </rPr>
      <t>hours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to BIS Information Collection Officer, Room 6883, Bureau of Industry and Security, U.S. Department of Commerce, Washington, D.C. 20230, and to the Office of Management and Budget, Paperwork Reduction Project (OMB Control No. 0694-0119), Washington, D.C. 20503.</t>
    </r>
  </si>
  <si>
    <t>The U.S. Department of Commerce, Bureau of Industry and Security (BIS), Office of Strategic Industries and Economic Security (SIES), in partnership with the Department of Health and Human Services’ Office of Industrial Base Management and Supply Chain (IBMSC), is conducting a survey of U.S. small-molecule active pharmaceutical ingredient (API) manufacturers, distributors and their suppliers of raw or starting materials; and finished dose form manufacturers and their suppliers. The survey results will be incorporated into a comprehensive report that presents the current state of the U.S. API industrial base, including existing supply chain vulnerabilities, production capacities, emergency response capabilities, and other trends from the survey data analyses. Additionally, the report will give recommendations to help improve the resiliency of the U.S. API supply chain in the face of future public health emergencies.</t>
  </si>
  <si>
    <t>6.  Customers</t>
  </si>
  <si>
    <t>11. Capital Equipment</t>
  </si>
  <si>
    <t>10. Employment</t>
  </si>
  <si>
    <t xml:space="preserve">Respond to every question. Surveys that are incomplete will be returned for completion. Use the comment boxes at the bottom of each section to provide any supplemental information. Make sure to record a complete answer in the cell provided, even if the cell does not appear to expand to fit all the information. Refer to the "Definitions" section while completing the survey. 
Fill out the survey section in sequential order and AVOID SKIPPING SECTIONS. Some information will auto-generate based on responses in previous sections.
DO NOT COPY AND PASTE RESPONSES WITHIN THIS SURVEY. Inputs to the survey are to be made via keyboard or drop-down menus. The use of copy/paste can corrupt the file. If your submittal is corrupted due to copy/pasted responses your organization will be required to download an additional survey and resubmit.     </t>
  </si>
  <si>
    <t>Percent of 2023 Product Sales Attributed to Customer</t>
  </si>
  <si>
    <t>Alternative_Source_CapEquip</t>
  </si>
  <si>
    <t>Existing Non-U.S. Suppliers only</t>
  </si>
  <si>
    <t>Existing U.S. Suppliers only</t>
  </si>
  <si>
    <t>Existing U.S. and Non-U.S. Suppliers</t>
  </si>
  <si>
    <t>Supplier_Choice_Top_Factor</t>
  </si>
  <si>
    <t>Lowest Price</t>
  </si>
  <si>
    <t>Proximity to Manufacturing Location</t>
  </si>
  <si>
    <t>Quality</t>
  </si>
  <si>
    <t>Past Performance</t>
  </si>
  <si>
    <t>Speed of Performance</t>
  </si>
  <si>
    <t>Availability</t>
  </si>
  <si>
    <t>API Manufacturing/Production</t>
  </si>
  <si>
    <t>A small molecule API is a low molecular weight organic compound that may regulate a biological process, bind specific biological macromolecules, and act as an effector, usually derived through chemical synthesis.</t>
  </si>
  <si>
    <t>Product Type Sent to Customer</t>
  </si>
  <si>
    <t>Inability to Scale</t>
  </si>
  <si>
    <t>FDF Distribution</t>
  </si>
  <si>
    <t>FDF Manufacturing</t>
  </si>
  <si>
    <t>Definition: Finished Dose Form (FDF)</t>
  </si>
  <si>
    <t>Definition:  Key Starting Materials (KSM)</t>
  </si>
  <si>
    <t>Third Factor</t>
  </si>
  <si>
    <t xml:space="preserve">Second Factor </t>
  </si>
  <si>
    <t>KSM_API_Sort</t>
  </si>
  <si>
    <t>How many square feet of your cGMP space is currently idle?</t>
  </si>
  <si>
    <t>Manufacturing_Type_Capability</t>
  </si>
  <si>
    <t>Cpacity_Limiter</t>
  </si>
  <si>
    <t>Capital Investment Costs</t>
  </si>
  <si>
    <t>Respond to the following questions regarding your organization's inventory management practices.</t>
  </si>
  <si>
    <t xml:space="preserve">inventory_management_strategy </t>
  </si>
  <si>
    <t>Continuous Review</t>
  </si>
  <si>
    <t>Single-Period</t>
  </si>
  <si>
    <t>Drop Shipping</t>
  </si>
  <si>
    <t>Consignment</t>
  </si>
  <si>
    <t>EOQ Without Safety Stock</t>
  </si>
  <si>
    <t>safety_stock_calculation_method</t>
  </si>
  <si>
    <t>Fixed Level</t>
  </si>
  <si>
    <t>Statistical (e.g., Z-score)</t>
  </si>
  <si>
    <t>Time-based</t>
  </si>
  <si>
    <t>Government Department/Office</t>
  </si>
  <si>
    <t>U.S.</t>
  </si>
  <si>
    <t>Non-U.S.</t>
  </si>
  <si>
    <t>U.S. Active Pharmaceutical Ingredients Industry</t>
  </si>
  <si>
    <t xml:space="preserve">Industry comprised of organizations that engage in researching, developing, manufacturing, and/or distributing Active Pharmaceutical Ingredients incorporated into finished drug products available within the United States. </t>
  </si>
  <si>
    <t xml:space="preserve">Manufacturing </t>
  </si>
  <si>
    <t>Fine chemicals are complex, single, pure chemical substances typically produced by traditional organic synthesis in multipurpose plants according to exacting specifications. They are used as starting materials for specialty chemicals, mainly pharmaceuticals and agrochemicals.</t>
  </si>
  <si>
    <t>The amount of time from the point that an entity (vendor, producer/manufacturer, warehouse, distributor, supplier, and retailer) processes an order, manufactures a product, or prepares an order to the point it gets delivered to the customer</t>
  </si>
  <si>
    <t>Lead Time</t>
  </si>
  <si>
    <t>Year of First Benefit</t>
  </si>
  <si>
    <t>2023 U.S. Capacity Utilization (%)</t>
  </si>
  <si>
    <t>Primary Capacity Constraint</t>
  </si>
  <si>
    <r>
      <t>The undersigned certifies that the information herein supplied in response to this questionnaire is complete and correct to the best of his/her knowledge. It is a criminal offense to willfully make a false statement or representation to any department or agency of the United States government as to any matter within its jurisdiction (18 U.S.C. 1001).
Once this survey is complete, first save it to your computer, and then submit the document</t>
    </r>
    <r>
      <rPr>
        <sz val="10"/>
        <color rgb="FFFF0000"/>
        <rFont val="Arial"/>
        <family val="2"/>
      </rPr>
      <t xml:space="preserve"> </t>
    </r>
    <r>
      <rPr>
        <sz val="10"/>
        <rFont val="Arial"/>
        <family val="2"/>
      </rPr>
      <t>via email to the address below:</t>
    </r>
  </si>
  <si>
    <t>Input Price Volatility</t>
  </si>
  <si>
    <t>Both Batch and Continuous</t>
  </si>
  <si>
    <t>Export Regulations</t>
  </si>
  <si>
    <t>Import Regulations</t>
  </si>
  <si>
    <t>Transportation</t>
  </si>
  <si>
    <t>Price Volatility</t>
  </si>
  <si>
    <t>Describe the challenges that impede your organization's ability to shift production from one facility to another in the event of an unexpected shutdown.</t>
  </si>
  <si>
    <t xml:space="preserve">Year of Recent FDA Inspection </t>
  </si>
  <si>
    <t>2027 Projected Output (kg or L)</t>
  </si>
  <si>
    <t>2023 Total Output (kg or L)</t>
  </si>
  <si>
    <t>Identify the three most important factors your organization considers when selecting a supplier.</t>
  </si>
  <si>
    <t>If so, what is your safety stock calculation method?</t>
  </si>
  <si>
    <t xml:space="preserve">If yes, identify your organization's software provider. </t>
  </si>
  <si>
    <t>Supporting Non-U.S. Entity</t>
  </si>
  <si>
    <t xml:space="preserve"> Country</t>
  </si>
  <si>
    <t>USG_Agency</t>
  </si>
  <si>
    <t>Other Program (Specify here)</t>
  </si>
  <si>
    <t xml:space="preserve">A. </t>
  </si>
  <si>
    <t xml:space="preserve">Briefly describe your organization's facility expansion plans, as applicable. </t>
  </si>
  <si>
    <t>Implemented allocation plan</t>
  </si>
  <si>
    <t>Briefly describe your organization's decision to close API-related facilities, as applicable.</t>
  </si>
  <si>
    <t>Idle Capability</t>
  </si>
  <si>
    <t>Answer the following questions regarding your organization's business continuity plan and supply chain management practices.</t>
  </si>
  <si>
    <t>7. Supply Chain Practices</t>
  </si>
  <si>
    <t>15. Certification</t>
  </si>
  <si>
    <t>Supply Chain Practices</t>
  </si>
  <si>
    <t>3c.</t>
  </si>
  <si>
    <t>Lack of Demand</t>
  </si>
  <si>
    <t>Low Product Volume</t>
  </si>
  <si>
    <t>Input Costs</t>
  </si>
  <si>
    <t xml:space="preserve">FDA Regulations </t>
  </si>
  <si>
    <t>Domestic Competition</t>
  </si>
  <si>
    <t>Labor Costs</t>
  </si>
  <si>
    <t>Technical Capabilities</t>
  </si>
  <si>
    <t>Regulatory Compliance</t>
  </si>
  <si>
    <t>Describe the your organization's activities related to the pharmaceutical industry.</t>
  </si>
  <si>
    <t>Triethylaluminium</t>
  </si>
  <si>
    <t>What percent of  your idle cGMP space could be used to manufacture APIs within 12 months?</t>
  </si>
  <si>
    <t>U.S. Government acquisition process</t>
  </si>
  <si>
    <t>Answer the following questions regarding your organization's facility expansion plans and/or decisions to close API-related facilities as reported in Part A.</t>
  </si>
  <si>
    <t>Supplier Zip or Postal Code</t>
  </si>
  <si>
    <t>Identify your organization's top U.S. government and top non-U.S. government customers in 2023 if applicable.</t>
  </si>
  <si>
    <t>Is your organization Good Laboratory Practices (GLP) certified?</t>
  </si>
  <si>
    <t>Description of Support</t>
  </si>
  <si>
    <t xml:space="preserve">Description of Support </t>
  </si>
  <si>
    <t>5 years or more</t>
  </si>
  <si>
    <t>Length of Support
(years)</t>
  </si>
  <si>
    <t>Support Value 
(U.S. Dollars)</t>
  </si>
  <si>
    <t>Training Hours Required to Operate</t>
  </si>
  <si>
    <r>
      <rPr>
        <b/>
        <sz val="10"/>
        <color theme="1"/>
        <rFont val="Arial"/>
        <family val="2"/>
      </rPr>
      <t>Sourced Item</t>
    </r>
    <r>
      <rPr>
        <sz val="10"/>
        <color theme="1"/>
        <rFont val="Arial"/>
        <family val="2"/>
      </rPr>
      <t xml:space="preserve">
</t>
    </r>
    <r>
      <rPr>
        <i/>
        <sz val="10"/>
        <color theme="1"/>
        <rFont val="Arial"/>
        <family val="2"/>
      </rPr>
      <t>(Manufacturing Inputs and Distributed Products)</t>
    </r>
  </si>
  <si>
    <t>Sourced Item's Country of Origin</t>
  </si>
  <si>
    <t>Length of Disruption (weeks)</t>
  </si>
  <si>
    <t xml:space="preserve">Top Factor </t>
  </si>
  <si>
    <t>Year of Initial Implementation</t>
  </si>
  <si>
    <t>2030 (estimate)</t>
  </si>
  <si>
    <t>Estimated Number of FTEs in 2030</t>
  </si>
  <si>
    <t>% Total API &amp; KSM Sales (as a % of line 1)</t>
  </si>
  <si>
    <t>% U.S. API &amp; KSM Sales (as a % of line 1)</t>
  </si>
  <si>
    <t>Total Net Sales (and other revenue)</t>
  </si>
  <si>
    <t>Related Input 
(if applicable)</t>
  </si>
  <si>
    <t>cGMP Certified?</t>
  </si>
  <si>
    <t>cGMP_Certified</t>
  </si>
  <si>
    <t>Cert. Pending</t>
  </si>
  <si>
    <t>Submit your completed survey via email to APIsurvey@bis.doc.gov 
For additional data protection, you may password-protect your survey prior to submission. Please send the password in a separate e-mail to APIsurvey@bis.doc.gov.</t>
  </si>
  <si>
    <t>Key Starting Materials (KSM) Product Capabilities</t>
  </si>
  <si>
    <t>9. Research and Technology</t>
  </si>
  <si>
    <t>14. Business Challenges</t>
  </si>
  <si>
    <t>Supply Chain Risk Management (SCRM) Program</t>
  </si>
  <si>
    <t>Small Molecule Active Pharmaceutical Ingredient (API)</t>
  </si>
  <si>
    <t xml:space="preserve">Also referred to as 'current Good Manufacturing Practices' or 'cGMP'; a system of regulations enforced by the U.S. Food and Drug Administration, that assure proper design, monitoring, and control of manufacturing processes and facilities. Adherence to the GMP regulations assures the identity, strength, quality, and purity of drug products by requiring that manufacturers of medications adequately control manufacturing operations. This includes establishing strong quality management systems, obtaining appropriate quality raw materials, establishing robust operating procedures, detecting and investigating product quality deviations, and maintaining reliable testing laboratories. </t>
  </si>
  <si>
    <t>To view the small-molecule API products listed in Section 3a click here</t>
  </si>
  <si>
    <t>Supporting U.S. Government Entity</t>
  </si>
  <si>
    <t>2019 to 2024</t>
  </si>
  <si>
    <t>2025 to 2030</t>
  </si>
  <si>
    <t xml:space="preserve">Identify the issues that have impacted your U.S. operations from 2019 to 2024, and the issues that you anticipate will impact your organization between 2025 and 2030. Next, rank your organization's top five issues for both time frames (1 being the most important issue; 2 being the next most important issue, etc.). 
Explain your organization's experienced or expected issues where examples and narrative will aid the U.S. Government’s understanding of your concerns and provide any suggestions for ways the U.S. Government (USG) can help mitigate these issues. </t>
  </si>
  <si>
    <t>Future Sourcing Concern (2025-2030)</t>
  </si>
  <si>
    <t>Sector of Small-Molecule API Value Chain</t>
  </si>
  <si>
    <t>State Government</t>
  </si>
  <si>
    <t>Municipal Government</t>
  </si>
  <si>
    <t>APIsurvey@bis.doc.gov</t>
  </si>
  <si>
    <t>Direct Monetary Grant</t>
  </si>
  <si>
    <t>Export Credit Program</t>
  </si>
  <si>
    <t>Export Lending</t>
  </si>
  <si>
    <t>Import Duty Reduction</t>
  </si>
  <si>
    <t>Land Grant or Lease</t>
  </si>
  <si>
    <t>Loan Forgiveness or Guarantee</t>
  </si>
  <si>
    <t>Provision of Infrastructure</t>
  </si>
  <si>
    <t>Provision of Utilities</t>
  </si>
  <si>
    <t>Worker Support or Training Programs</t>
  </si>
  <si>
    <t>No Longer Supported by Manufacturer</t>
  </si>
  <si>
    <t>ET_Barrier</t>
  </si>
  <si>
    <t>Customs Issue</t>
  </si>
  <si>
    <t>Cybersecurity Incident</t>
  </si>
  <si>
    <t>Internal Labor Disruption</t>
  </si>
  <si>
    <t>GMP Quality Issue</t>
  </si>
  <si>
    <t>Regulatory/Environmental restrictions</t>
  </si>
  <si>
    <t>Supplier Labor Disruption</t>
  </si>
  <si>
    <t>Fixed Order Quantity</t>
  </si>
  <si>
    <t>Fixed Period Ordering</t>
  </si>
  <si>
    <r>
      <t>J</t>
    </r>
    <r>
      <rPr>
        <sz val="11"/>
        <color theme="1"/>
        <rFont val="Calibri"/>
        <family val="2"/>
        <scheme val="minor"/>
      </rPr>
      <t>ust-In-Time</t>
    </r>
  </si>
  <si>
    <t>Vendor-Managed Inventory</t>
  </si>
  <si>
    <t>Challenge</t>
  </si>
  <si>
    <t>Identify the greatest challenge that your organization faces with respect to its inbound and outbound supply chain logistics and provide a brief explanation.</t>
  </si>
  <si>
    <t>Identify your organization's primary inventory management strategy.</t>
  </si>
  <si>
    <t>Indicate whether your organization maintains safety stock.</t>
  </si>
  <si>
    <t>Provide a brief explanation</t>
  </si>
  <si>
    <t>Explanation</t>
  </si>
  <si>
    <t xml:space="preserve">Record the total number of full-time equivalent (FTE) employees for your U.S. operations for each year since 2021, including employees who work off-site, then provide the total number of current vacancies. </t>
  </si>
  <si>
    <t xml:space="preserve">Are environmental regulations inhibiting your organization from constructing, expanding, or modernizing any of its facilities in the United States? </t>
  </si>
  <si>
    <t xml:space="preserve">Are quality regulations inhibiting your organization from constructing, expanding, or modernizing any of its facilities in the United States? </t>
  </si>
  <si>
    <t>What can the U.S. government do to promote the manufacture of your APIs or starting materials in the United States?</t>
  </si>
  <si>
    <t>More generally, how could the U.S. government help your organization improve its long-term competitiveness in the United States?</t>
  </si>
  <si>
    <t>Access to Government Contracts</t>
  </si>
  <si>
    <t>Access to Financial Resources</t>
  </si>
  <si>
    <t>Access to Suppliers or Reduced Lead Times</t>
  </si>
  <si>
    <t>Broaden Customer Base</t>
  </si>
  <si>
    <t>Improved Access to Foreign Markets (Required)</t>
  </si>
  <si>
    <t>Improved Access to Foreign Markets (Voluntary)</t>
  </si>
  <si>
    <t>Improved Access to U.S. Markets</t>
  </si>
  <si>
    <t>R&amp;D Access/Coordination</t>
  </si>
  <si>
    <t>Risk Sharing</t>
  </si>
  <si>
    <t>Shared/Improved Technology or Skills</t>
  </si>
  <si>
    <t>Creation of New Technologies/ Product Improvements</t>
  </si>
  <si>
    <t>Develop New Capabilities</t>
  </si>
  <si>
    <t>Biomanufacturing</t>
  </si>
  <si>
    <t>2023 Capacity Utilization (%)</t>
  </si>
  <si>
    <t>Percent of Product Output Disrupted</t>
  </si>
  <si>
    <t>Market_Participation</t>
  </si>
  <si>
    <t>U.S. Market</t>
  </si>
  <si>
    <t>Non-U.S. Market</t>
  </si>
  <si>
    <t>Both U.S. and Non-U.S. Markets</t>
  </si>
  <si>
    <t>Active Pharmaceutical Ingredients</t>
  </si>
  <si>
    <t>A company, firm, laboratory, or other entity that owns or controls the facility capable of manufacturing or distributing active pharmaceutical ingredients, starting materials, and/or finished dose form products.</t>
  </si>
  <si>
    <t>OMB Control Number: 0694-0119</t>
  </si>
  <si>
    <r>
      <t xml:space="preserve">Your organization is required to complete this survey on the U.S. Active Pharmaceutical Ingredient (API) industrial base. 
Your organization has been identified as a manufacturer, distributor, supplier, or service provider of a product or input required in the manufacturing of small-molecule APIs listed in section 3a. 'API Capabilities' of this survey. 
</t>
    </r>
    <r>
      <rPr>
        <sz val="10"/>
        <rFont val="Arial"/>
        <family val="2"/>
      </rPr>
      <t xml:space="preserve">You must complete the survey using the Microsoft Excel-based template which can be downloaded from: https://www.bis.doc.gov/index.php/api-survey.
</t>
    </r>
    <r>
      <rPr>
        <sz val="10"/>
        <color rgb="FF000000"/>
        <rFont val="Arial"/>
        <family val="2"/>
      </rPr>
      <t xml:space="preserve">
For your convenience, a PDF version of the survey and required drop-down content is available at </t>
    </r>
    <r>
      <rPr>
        <sz val="10"/>
        <rFont val="Arial"/>
        <family val="2"/>
      </rPr>
      <t>https://www.bis.doc.gov/index.php/api-survey</t>
    </r>
    <r>
      <rPr>
        <sz val="10"/>
        <color rgb="FF000000"/>
        <rFont val="Arial"/>
        <family val="2"/>
      </rPr>
      <t xml:space="preserve"> to aid internal data collection. DO NOT SUBMIT the PDF version of the survey as your response to BIS. Should this occur, your organization will be required to resubmit the survey in Excel format.</t>
    </r>
  </si>
  <si>
    <t>https://www.bis.doc.gov/index.php/api-survey</t>
  </si>
  <si>
    <t>Assessment of Alternative Suppliers</t>
  </si>
  <si>
    <t>Percent of 2023 Product Sales Attributed to Customer (%)</t>
  </si>
  <si>
    <t>Share of Input Costs Sourced from Primary Country (%)</t>
  </si>
  <si>
    <t>2027 Projected Output 
(kg or L)</t>
  </si>
  <si>
    <t>This section must be completed in its entirety, blank or "Not Applicable" responses will not be accepted. If you have less than 10 direct customers, specify in the comments section.
    1. Identify your organization's top 10 customers by 2023 sales for the products listed in sections 3a and 4 of the survey and provide the postal code and country for each customer.
    2. Identify the primary product that your organization sells to each customer, the end-use of that product, the brand or trade name of the finished dose form (FDF) if known, and the percentage of 2023 annual sales of the primary product attributed to each customer.</t>
  </si>
  <si>
    <t>Is your organization Good Distribution Practices (GDP) certified or does it rely on a GDP-certified distributor?</t>
  </si>
  <si>
    <t>Do you utilize Laboratory Information Management System (LIMS) software?</t>
  </si>
  <si>
    <t xml:space="preserve">Since 2020, has your organization reduced its workforce due to increased reliance on automated processes? </t>
  </si>
  <si>
    <t>Product Type Sold to Customer</t>
  </si>
  <si>
    <t>A response to this survey is required by law under the authority and provisions of the Defense Production Act of 1950 (DPA) (50 U.S.C. § 4555), as amended, and Executive Order 13603. Failure to respond can result in a maximum fine of $10,000, imprisonment of up to one year, or both. Information furnished herein is deemed confidential and will not be published or disclosed except in accordance with Section 705(d) of the DPA. Section 705(d), Executive Order 13603, and DOC's implementing regulations (15 C.F.R. § 702.3) prohibit the publication or disclosure of this information unless the President, Secretary of Commerce, or Under Secretary for Industry and Security determines that its withholding is contrary to the national defense.  Unless such a determination has been made, information will not be shared with any non-government entity, other than in aggregate form. The information will be protected pursuant to the appropriate exemptions from disclosure under the Freedom of Information Act (FOIA), should it be the subject of a FOIA request.
Notwithstanding any other provision of law, no person is required to respond to nor shall a person be subject to a penalty for failure to comply with a collection of information subject to the requirements of the Paperwork Reduction Act unless that collection of information displays a currently valid OMB Control Number.</t>
  </si>
  <si>
    <t>For your convenience, a PDF version of the survey with drop-down content is available at the website listed above. DO NOT SUBMIT the PDF version of the survey as your response to BIS. Should this occur, your organization will be required to resubmit the survey in Excel format.</t>
  </si>
  <si>
    <t>A method of manufacturing where the products are made as specified groups or amounts, within a timeframe. A batch can go through a series of steps in a large manufacturing process to make the final desired product.</t>
  </si>
  <si>
    <t>Includes, but is not limited to, designing, fabricating, assembling, filling, processing, testing, labeling, packaging, repackaging, holding, and storage.</t>
  </si>
  <si>
    <t>The use of biological systems to develop products, tools, and processes at commercial scale.</t>
  </si>
  <si>
    <t>Write-In Chemical Name Here</t>
  </si>
  <si>
    <t>Transportation and Shipping</t>
  </si>
  <si>
    <t>Demand Forecasting</t>
  </si>
  <si>
    <t>Quota Allotment</t>
  </si>
  <si>
    <t>Sourcing</t>
  </si>
  <si>
    <t>Price Volatility/Cost Control</t>
  </si>
  <si>
    <t>(Write in here)</t>
  </si>
  <si>
    <t>Provide your organization's primary point of contact for this survey.This is the individual who will be primarily responsible for ensuring the completion and certification of this organization's survey.</t>
  </si>
  <si>
    <t xml:space="preserve">Identify the sector(s) of the small-molecule active pharmaceutical ingredient (API) value chain that your organization supports for the U.S. and non-U.S. markets, then provide the percent of your organization's 2023 revenue attributed to each sector. </t>
  </si>
  <si>
    <t>Describe your organization's activities related to small-molecule, active pharmaceutical ingredients (API) that occur within the United States.</t>
  </si>
  <si>
    <r>
      <t>Record the total number of joint ventures that your organization has initiated since 2019 (i</t>
    </r>
    <r>
      <rPr>
        <sz val="10"/>
        <rFont val="Arial"/>
        <family val="2"/>
      </rPr>
      <t>nclude both U.S. and non-U.S. activities) in the box on the right, then i</t>
    </r>
    <r>
      <rPr>
        <sz val="10"/>
        <color rgb="FF000000"/>
        <rFont val="Arial"/>
        <family val="2"/>
      </rPr>
      <t>dentify the 5 joint ventures that are most critical to your organization's small molecule API manufacturing and/or distribution activities.</t>
    </r>
  </si>
  <si>
    <r>
      <t>Describe your organization's most significant supply chain disruptions experienced between 2023-2024.</t>
    </r>
    <r>
      <rPr>
        <b/>
        <sz val="10"/>
        <color rgb="FF000000"/>
        <rFont val="Arial"/>
        <family val="2"/>
      </rPr>
      <t xml:space="preserve"> </t>
    </r>
    <r>
      <rPr>
        <sz val="10"/>
        <color rgb="FF000000"/>
        <rFont val="Arial"/>
        <family val="2"/>
      </rPr>
      <t xml:space="preserve">List the disruptions in descending order beginning with the most significant and provide the following information for each disruption: </t>
    </r>
    <r>
      <rPr>
        <b/>
        <sz val="10"/>
        <color rgb="FF000000"/>
        <rFont val="Arial"/>
        <family val="2"/>
      </rPr>
      <t>(1)</t>
    </r>
    <r>
      <rPr>
        <sz val="10"/>
        <color rgb="FF000000"/>
        <rFont val="Arial"/>
        <family val="2"/>
      </rPr>
      <t xml:space="preserve"> the product impacted; </t>
    </r>
    <r>
      <rPr>
        <b/>
        <sz val="10"/>
        <color rgb="FF000000"/>
        <rFont val="Arial"/>
        <family val="2"/>
      </rPr>
      <t>(2)</t>
    </r>
    <r>
      <rPr>
        <sz val="10"/>
        <color rgb="FF000000"/>
        <rFont val="Arial"/>
        <family val="2"/>
      </rPr>
      <t xml:space="preserve"> the primary facility impacted; </t>
    </r>
    <r>
      <rPr>
        <b/>
        <sz val="10"/>
        <color rgb="FF000000"/>
        <rFont val="Arial"/>
        <family val="2"/>
      </rPr>
      <t>(3)</t>
    </r>
    <r>
      <rPr>
        <sz val="10"/>
        <color rgb="FF000000"/>
        <rFont val="Arial"/>
        <family val="2"/>
      </rPr>
      <t xml:space="preserve"> the length of the disruption in weeks;</t>
    </r>
    <r>
      <rPr>
        <b/>
        <sz val="10"/>
        <color rgb="FF000000"/>
        <rFont val="Arial"/>
        <family val="2"/>
      </rPr>
      <t xml:space="preserve"> (4)</t>
    </r>
    <r>
      <rPr>
        <sz val="10"/>
        <color rgb="FF000000"/>
        <rFont val="Arial"/>
        <family val="2"/>
      </rPr>
      <t xml:space="preserve"> the percent of product output impacted by the disruption; </t>
    </r>
    <r>
      <rPr>
        <b/>
        <sz val="10"/>
        <color rgb="FF000000"/>
        <rFont val="Arial"/>
        <family val="2"/>
      </rPr>
      <t>(5)</t>
    </r>
    <r>
      <rPr>
        <sz val="10"/>
        <color rgb="FF000000"/>
        <rFont val="Arial"/>
        <family val="2"/>
      </rPr>
      <t xml:space="preserve"> the cause of the disruption;</t>
    </r>
    <r>
      <rPr>
        <b/>
        <sz val="10"/>
        <color rgb="FF000000"/>
        <rFont val="Arial"/>
        <family val="2"/>
      </rPr>
      <t xml:space="preserve"> (6)</t>
    </r>
    <r>
      <rPr>
        <sz val="10"/>
        <color rgb="FF000000"/>
        <rFont val="Arial"/>
        <family val="2"/>
      </rPr>
      <t xml:space="preserve"> the primary action taken to mitigate the disruption;</t>
    </r>
    <r>
      <rPr>
        <b/>
        <sz val="10"/>
        <color rgb="FF000000"/>
        <rFont val="Arial"/>
        <family val="2"/>
      </rPr>
      <t xml:space="preserve"> (7)</t>
    </r>
    <r>
      <rPr>
        <sz val="10"/>
        <color rgb="FF000000"/>
        <rFont val="Arial"/>
        <family val="2"/>
      </rPr>
      <t xml:space="preserve"> the status of the disruption; and </t>
    </r>
    <r>
      <rPr>
        <b/>
        <sz val="10"/>
        <color rgb="FF000000"/>
        <rFont val="Arial"/>
        <family val="2"/>
      </rPr>
      <t>(8)</t>
    </r>
    <r>
      <rPr>
        <sz val="10"/>
        <color rgb="FF000000"/>
        <rFont val="Arial"/>
        <family val="2"/>
      </rPr>
      <t xml:space="preserve"> an explanation of the disruption.</t>
    </r>
  </si>
  <si>
    <r>
      <t>Provide</t>
    </r>
    <r>
      <rPr>
        <b/>
        <sz val="10"/>
        <rFont val="Arial"/>
        <family val="2"/>
      </rPr>
      <t xml:space="preserve"> (1)</t>
    </r>
    <r>
      <rPr>
        <sz val="10"/>
        <rFont val="Arial"/>
        <family val="2"/>
      </rPr>
      <t xml:space="preserve"> your organization's five most important external research and development (R&amp;D) partners for the products you identified in sections 3a and 4 of the survey. Then provide</t>
    </r>
    <r>
      <rPr>
        <b/>
        <sz val="10"/>
        <rFont val="Arial"/>
        <family val="2"/>
      </rPr>
      <t xml:space="preserve"> (2)</t>
    </r>
    <r>
      <rPr>
        <sz val="10"/>
        <rFont val="Arial"/>
        <family val="2"/>
      </rPr>
      <t xml:space="preserve"> the partner type; </t>
    </r>
    <r>
      <rPr>
        <b/>
        <sz val="10"/>
        <rFont val="Arial"/>
        <family val="2"/>
      </rPr>
      <t>(3)</t>
    </r>
    <r>
      <rPr>
        <sz val="10"/>
        <rFont val="Arial"/>
        <family val="2"/>
      </rPr>
      <t xml:space="preserve"> the country that partner is located in;</t>
    </r>
    <r>
      <rPr>
        <b/>
        <sz val="10"/>
        <rFont val="Arial"/>
        <family val="2"/>
      </rPr>
      <t xml:space="preserve"> (4)</t>
    </r>
    <r>
      <rPr>
        <sz val="10"/>
        <rFont val="Arial"/>
        <family val="2"/>
      </rPr>
      <t xml:space="preserve"> the primary product application; </t>
    </r>
    <r>
      <rPr>
        <b/>
        <sz val="10"/>
        <rFont val="Arial"/>
        <family val="2"/>
      </rPr>
      <t>(5)</t>
    </r>
    <r>
      <rPr>
        <sz val="10"/>
        <rFont val="Arial"/>
        <family val="2"/>
      </rPr>
      <t xml:space="preserve"> a short description of the R&amp;D focus of that partnership.</t>
    </r>
  </si>
  <si>
    <t xml:space="preserve">Please indicate whether your organization currently utilizes or plans to invest in novel or innovative technologies in your manufacturing process (e.g. additive manufacturing, on-demand manufacturing, etc.). If yes, complete the table below.  </t>
  </si>
  <si>
    <t xml:space="preserve">If yes, please estimate the percentage of your workforce reduction as a result of your increased reliance on automation. </t>
  </si>
  <si>
    <t>In the box on the right, indicate whether your organization experienced capital equipment-related challenges that impeded its ability to meet customer demand between 2023-2024. If no, proceed to the next section.</t>
  </si>
  <si>
    <t>Respond to the following questions related to regulatory issues and proposals for the U.S. Government that will impact your organization's operations.</t>
  </si>
  <si>
    <t>Plan_Update</t>
  </si>
  <si>
    <t>No Plan</t>
  </si>
  <si>
    <t>Every year</t>
  </si>
  <si>
    <t>2-5 years</t>
  </si>
  <si>
    <t>6-10 Years</t>
  </si>
  <si>
    <t>&gt;10 Years</t>
  </si>
  <si>
    <t>1 - Imminent Failure</t>
  </si>
  <si>
    <t>10 - Highly Profitable</t>
  </si>
  <si>
    <t>2023 Average Revenue per
kg or L ($)</t>
  </si>
  <si>
    <t>Expiration Date: 9/30/2025</t>
  </si>
  <si>
    <t>Write-In CAS Here</t>
  </si>
  <si>
    <r>
      <t>Provide the following information about your organization's products that have been impacted by quality-related issues between 2023-2024:</t>
    </r>
    <r>
      <rPr>
        <b/>
        <sz val="10"/>
        <rFont val="Arial"/>
        <family val="2"/>
      </rPr>
      <t xml:space="preserve"> (1)</t>
    </r>
    <r>
      <rPr>
        <sz val="10"/>
        <rFont val="Arial"/>
        <family val="2"/>
      </rPr>
      <t xml:space="preserve"> The product impacted;</t>
    </r>
    <r>
      <rPr>
        <b/>
        <sz val="10"/>
        <rFont val="Arial"/>
        <family val="2"/>
      </rPr>
      <t xml:space="preserve"> (2)</t>
    </r>
    <r>
      <rPr>
        <sz val="10"/>
        <rFont val="Arial"/>
        <family val="2"/>
      </rPr>
      <t xml:space="preserve"> the type of quality issue experienced by product; </t>
    </r>
    <r>
      <rPr>
        <b/>
        <sz val="10"/>
        <rFont val="Arial"/>
        <family val="2"/>
      </rPr>
      <t>(3)</t>
    </r>
    <r>
      <rPr>
        <sz val="10"/>
        <rFont val="Arial"/>
        <family val="2"/>
      </rPr>
      <t xml:space="preserve"> the related product input (if applicable);</t>
    </r>
    <r>
      <rPr>
        <b/>
        <sz val="10"/>
        <rFont val="Arial"/>
        <family val="2"/>
      </rPr>
      <t xml:space="preserve"> (4)</t>
    </r>
    <r>
      <rPr>
        <sz val="10"/>
        <rFont val="Arial"/>
        <family val="2"/>
      </rPr>
      <t xml:space="preserve"> your organization's immediate response to the issue;</t>
    </r>
    <r>
      <rPr>
        <b/>
        <sz val="10"/>
        <rFont val="Arial"/>
        <family val="2"/>
      </rPr>
      <t xml:space="preserve"> (5) </t>
    </r>
    <r>
      <rPr>
        <sz val="10"/>
        <rFont val="Arial"/>
        <family val="2"/>
      </rPr>
      <t xml:space="preserve">the length of the impact; </t>
    </r>
    <r>
      <rPr>
        <b/>
        <sz val="10"/>
        <rFont val="Arial"/>
        <family val="2"/>
      </rPr>
      <t>(6)</t>
    </r>
    <r>
      <rPr>
        <sz val="10"/>
        <rFont val="Arial"/>
        <family val="2"/>
      </rPr>
      <t xml:space="preserve"> the percent of product output disrupted by the quality issue;</t>
    </r>
    <r>
      <rPr>
        <b/>
        <sz val="10"/>
        <rFont val="Arial"/>
        <family val="2"/>
      </rPr>
      <t xml:space="preserve"> (7)</t>
    </r>
    <r>
      <rPr>
        <sz val="10"/>
        <rFont val="Arial"/>
        <family val="2"/>
      </rPr>
      <t xml:space="preserve"> the long term resolution to the quality issue; and</t>
    </r>
    <r>
      <rPr>
        <b/>
        <sz val="10"/>
        <rFont val="Arial"/>
        <family val="2"/>
      </rPr>
      <t xml:space="preserve"> (8)</t>
    </r>
    <r>
      <rPr>
        <sz val="10"/>
        <rFont val="Arial"/>
        <family val="2"/>
      </rPr>
      <t xml:space="preserve"> any additional explanation describing the issue and resolution.</t>
    </r>
  </si>
  <si>
    <r>
      <t xml:space="preserve">Provide </t>
    </r>
    <r>
      <rPr>
        <b/>
        <sz val="10"/>
        <color theme="1"/>
        <rFont val="Arial"/>
        <family val="2"/>
      </rPr>
      <t>(1)</t>
    </r>
    <r>
      <rPr>
        <sz val="10"/>
        <color theme="1"/>
        <rFont val="Arial"/>
        <family val="2"/>
      </rPr>
      <t xml:space="preserve"> your organization's product; </t>
    </r>
    <r>
      <rPr>
        <b/>
        <sz val="10"/>
        <color theme="1"/>
        <rFont val="Arial"/>
        <family val="2"/>
      </rPr>
      <t>(2)</t>
    </r>
    <r>
      <rPr>
        <sz val="10"/>
        <color theme="1"/>
        <rFont val="Arial"/>
        <family val="2"/>
      </rPr>
      <t xml:space="preserve"> manufacturing technology type; </t>
    </r>
    <r>
      <rPr>
        <b/>
        <sz val="10"/>
        <color theme="1"/>
        <rFont val="Arial"/>
        <family val="2"/>
      </rPr>
      <t>(3)</t>
    </r>
    <r>
      <rPr>
        <sz val="10"/>
        <color theme="1"/>
        <rFont val="Arial"/>
        <family val="2"/>
      </rPr>
      <t xml:space="preserve"> a brief description of the technology; </t>
    </r>
    <r>
      <rPr>
        <b/>
        <sz val="10"/>
        <color theme="1"/>
        <rFont val="Arial"/>
        <family val="2"/>
      </rPr>
      <t>(4)</t>
    </r>
    <r>
      <rPr>
        <sz val="10"/>
        <color theme="1"/>
        <rFont val="Arial"/>
        <family val="2"/>
      </rPr>
      <t xml:space="preserve"> the year of initial implementation or planned implementation; </t>
    </r>
    <r>
      <rPr>
        <b/>
        <sz val="10"/>
        <color theme="1"/>
        <rFont val="Arial"/>
        <family val="2"/>
      </rPr>
      <t xml:space="preserve">(5) </t>
    </r>
    <r>
      <rPr>
        <sz val="10"/>
        <color theme="1"/>
        <rFont val="Arial"/>
        <family val="2"/>
      </rPr>
      <t xml:space="preserve">the estimated year of scaled implementation; </t>
    </r>
    <r>
      <rPr>
        <b/>
        <sz val="10"/>
        <color theme="1"/>
        <rFont val="Arial"/>
        <family val="2"/>
      </rPr>
      <t>(6)</t>
    </r>
    <r>
      <rPr>
        <sz val="10"/>
        <color theme="1"/>
        <rFont val="Arial"/>
        <family val="2"/>
      </rPr>
      <t xml:space="preserve"> the primary implementation challenge and; </t>
    </r>
    <r>
      <rPr>
        <b/>
        <sz val="10"/>
        <color theme="1"/>
        <rFont val="Arial"/>
        <family val="2"/>
      </rPr>
      <t>(7)</t>
    </r>
    <r>
      <rPr>
        <sz val="10"/>
        <color theme="1"/>
        <rFont val="Arial"/>
        <family val="2"/>
      </rPr>
      <t xml:space="preserve"> additional explanation of the technology and/or implementation challenge. If you are investing in a similar technology for more than one product, list all products.</t>
    </r>
  </si>
  <si>
    <r>
      <t xml:space="preserve">For each occupation type, identify </t>
    </r>
    <r>
      <rPr>
        <b/>
        <sz val="10"/>
        <color theme="1"/>
        <rFont val="Arial"/>
        <family val="2"/>
      </rPr>
      <t>(1)</t>
    </r>
    <r>
      <rPr>
        <sz val="10"/>
        <color theme="1"/>
        <rFont val="Arial"/>
        <family val="2"/>
      </rPr>
      <t xml:space="preserve"> the total number of FTEs for each occupation type currently employed; </t>
    </r>
    <r>
      <rPr>
        <b/>
        <sz val="10"/>
        <color theme="1"/>
        <rFont val="Arial"/>
        <family val="2"/>
      </rPr>
      <t xml:space="preserve">(2) </t>
    </r>
    <r>
      <rPr>
        <sz val="10"/>
        <color theme="1"/>
        <rFont val="Arial"/>
        <family val="2"/>
      </rPr>
      <t xml:space="preserve">the number of current vacancies; </t>
    </r>
    <r>
      <rPr>
        <b/>
        <sz val="10"/>
        <color theme="1"/>
        <rFont val="Arial"/>
        <family val="2"/>
      </rPr>
      <t>(3)</t>
    </r>
    <r>
      <rPr>
        <sz val="10"/>
        <color theme="1"/>
        <rFont val="Arial"/>
        <family val="2"/>
      </rPr>
      <t xml:space="preserve"> the projected number of FTEs employed in each occupation type for the year 2030, </t>
    </r>
    <r>
      <rPr>
        <b/>
        <sz val="10"/>
        <color theme="1"/>
        <rFont val="Arial"/>
        <family val="2"/>
      </rPr>
      <t>(4)</t>
    </r>
    <r>
      <rPr>
        <sz val="10"/>
        <color theme="1"/>
        <rFont val="Arial"/>
        <family val="2"/>
      </rPr>
      <t xml:space="preserve"> the type of workforce challenge most impacting that occupation;</t>
    </r>
    <r>
      <rPr>
        <b/>
        <sz val="10"/>
        <color theme="1"/>
        <rFont val="Arial"/>
        <family val="2"/>
      </rPr>
      <t xml:space="preserve"> (5)</t>
    </r>
    <r>
      <rPr>
        <sz val="10"/>
        <color theme="1"/>
        <rFont val="Arial"/>
        <family val="2"/>
      </rPr>
      <t xml:space="preserve"> the degree of challenge; and </t>
    </r>
    <r>
      <rPr>
        <b/>
        <sz val="10"/>
        <color theme="1"/>
        <rFont val="Arial"/>
        <family val="2"/>
      </rPr>
      <t>(6)</t>
    </r>
    <r>
      <rPr>
        <sz val="10"/>
        <color theme="1"/>
        <rFont val="Arial"/>
        <family val="2"/>
      </rPr>
      <t xml:space="preserve"> a brief explanation of any challenges.</t>
    </r>
  </si>
  <si>
    <r>
      <t xml:space="preserve">Identify up to ten instances between 2023-2024 when capital equipment-related challenges impeded your organization's ability to meet customer demand and provide </t>
    </r>
    <r>
      <rPr>
        <b/>
        <sz val="10"/>
        <rFont val="Arial"/>
        <family val="2"/>
      </rPr>
      <t>(1)</t>
    </r>
    <r>
      <rPr>
        <sz val="10"/>
        <rFont val="Arial"/>
        <family val="2"/>
      </rPr>
      <t xml:space="preserve"> the primary challenge; </t>
    </r>
    <r>
      <rPr>
        <b/>
        <sz val="10"/>
        <rFont val="Arial"/>
        <family val="2"/>
      </rPr>
      <t>(2)</t>
    </r>
    <r>
      <rPr>
        <sz val="10"/>
        <rFont val="Arial"/>
        <family val="2"/>
      </rPr>
      <t xml:space="preserve"> the name of the equipment involved in the challenge; </t>
    </r>
    <r>
      <rPr>
        <b/>
        <sz val="10"/>
        <rFont val="Arial"/>
        <family val="2"/>
      </rPr>
      <t>(3)</t>
    </r>
    <r>
      <rPr>
        <sz val="10"/>
        <rFont val="Arial"/>
        <family val="2"/>
      </rPr>
      <t xml:space="preserve"> the equipment type; </t>
    </r>
    <r>
      <rPr>
        <b/>
        <sz val="10"/>
        <rFont val="Arial"/>
        <family val="2"/>
      </rPr>
      <t>(4)</t>
    </r>
    <r>
      <rPr>
        <sz val="10"/>
        <rFont val="Arial"/>
        <family val="2"/>
      </rPr>
      <t xml:space="preserve"> the primary product associated with the challenge; </t>
    </r>
    <r>
      <rPr>
        <b/>
        <sz val="10"/>
        <rFont val="Arial"/>
        <family val="2"/>
      </rPr>
      <t>(5)</t>
    </r>
    <r>
      <rPr>
        <sz val="10"/>
        <rFont val="Arial"/>
        <family val="2"/>
      </rPr>
      <t xml:space="preserve"> the primary manufacturer of the equipment; </t>
    </r>
    <r>
      <rPr>
        <b/>
        <sz val="10"/>
        <rFont val="Arial"/>
        <family val="2"/>
      </rPr>
      <t>(6)</t>
    </r>
    <r>
      <rPr>
        <sz val="10"/>
        <rFont val="Arial"/>
        <family val="2"/>
      </rPr>
      <t xml:space="preserve"> that manufacturer's country; </t>
    </r>
    <r>
      <rPr>
        <b/>
        <sz val="10"/>
        <rFont val="Arial"/>
        <family val="2"/>
      </rPr>
      <t>(7)</t>
    </r>
    <r>
      <rPr>
        <sz val="10"/>
        <rFont val="Arial"/>
        <family val="2"/>
      </rPr>
      <t xml:space="preserve"> the time to replace that equipment;</t>
    </r>
    <r>
      <rPr>
        <b/>
        <sz val="10"/>
        <rFont val="Arial"/>
        <family val="2"/>
      </rPr>
      <t xml:space="preserve"> (8)</t>
    </r>
    <r>
      <rPr>
        <sz val="10"/>
        <rFont val="Arial"/>
        <family val="2"/>
      </rPr>
      <t xml:space="preserve"> the number of training hours required to operate the equipment; </t>
    </r>
    <r>
      <rPr>
        <b/>
        <sz val="10"/>
        <rFont val="Arial"/>
        <family val="2"/>
      </rPr>
      <t xml:space="preserve">(9) </t>
    </r>
    <r>
      <rPr>
        <sz val="10"/>
        <rFont val="Arial"/>
        <family val="2"/>
      </rPr>
      <t xml:space="preserve">your organization's assessment of the availability and location of alternative suppliers that provide the same product or equivalent product; and </t>
    </r>
    <r>
      <rPr>
        <b/>
        <sz val="10"/>
        <rFont val="Arial"/>
        <family val="2"/>
      </rPr>
      <t>(10)</t>
    </r>
    <r>
      <rPr>
        <sz val="10"/>
        <rFont val="Arial"/>
        <family val="2"/>
      </rPr>
      <t xml:space="preserve"> any additional comments regarding that challenge.</t>
    </r>
  </si>
  <si>
    <t>Identify up to five U.S. federal, state, and/or local government programs that have provided the greatest benefit to your operations related to producing or distributing products identified in section 3a and 4 between 2019-2024. Then describe the objective or outcome of each program of support if known. These programs can be direct grants, tax incentives, export credits, utility provisions, or similar programs that provide direct benefits to your business operations.</t>
  </si>
  <si>
    <t>Identify up to five non-U.S. government programs that have provided the greatest benefit to your operations related to producing or distributing products identified in section 3a and 4 between 2019-2024. Then describe the objective or outcome of each program of support if known. These programs can be direct grants, tax incentives, export credits, utility provisions, or similar programs that provide direct benefits to your business operations.</t>
  </si>
  <si>
    <t>Attracting workers to location</t>
  </si>
  <si>
    <t>Employee turnover/retention</t>
  </si>
  <si>
    <t>Finding experienced/qualified workers</t>
  </si>
  <si>
    <t>Significant portion of workforce retiring</t>
  </si>
  <si>
    <t>Training barriers</t>
  </si>
  <si>
    <t>Visa Difficulty/Availability</t>
  </si>
  <si>
    <t>Biomedical Advanced Research and Development Authority (BARDA)</t>
  </si>
  <si>
    <t>Centers for Disease Control and Prevention (CDC)</t>
  </si>
  <si>
    <t>Defense Advanced Research Projects Agency (DARPA)</t>
  </si>
  <si>
    <t>Defense Health Agency</t>
  </si>
  <si>
    <t>Defense Logistics Agency (DLA)</t>
  </si>
  <si>
    <t>Defense Security Cooperation Agency (DCSA)</t>
  </si>
  <si>
    <t>Defense Threat Reduction Agency (DTRA)</t>
  </si>
  <si>
    <t>Department of Veterans Affairs</t>
  </si>
  <si>
    <t>Federal Emergency Management Agency (FEMA)</t>
  </si>
  <si>
    <t>Food and Drug Administration (FDA)</t>
  </si>
  <si>
    <r>
      <t xml:space="preserve">Identify the active pharmaceutical ingredient(s) (API) or finished dose form(s) (FDF) that contains one of the listed APIs that your organization manufactured, distributed/sold in the U.S., had an idle capability to manufacture, or developed in 2023 and provide the following information: </t>
    </r>
    <r>
      <rPr>
        <b/>
        <sz val="10"/>
        <rFont val="Arial"/>
        <family val="2"/>
      </rPr>
      <t>(1)</t>
    </r>
    <r>
      <rPr>
        <sz val="10"/>
        <rFont val="Arial"/>
        <family val="2"/>
      </rPr>
      <t xml:space="preserve"> the capabilities of your U.S. operations;</t>
    </r>
    <r>
      <rPr>
        <b/>
        <sz val="10"/>
        <rFont val="Arial"/>
        <family val="2"/>
      </rPr>
      <t xml:space="preserve"> (2) </t>
    </r>
    <r>
      <rPr>
        <sz val="10"/>
        <rFont val="Arial"/>
        <family val="2"/>
      </rPr>
      <t>the type of product;</t>
    </r>
    <r>
      <rPr>
        <b/>
        <sz val="10"/>
        <rFont val="Arial"/>
        <family val="2"/>
      </rPr>
      <t xml:space="preserve"> (3)</t>
    </r>
    <r>
      <rPr>
        <sz val="10"/>
        <rFont val="Arial"/>
        <family val="2"/>
      </rPr>
      <t xml:space="preserve"> your organization's assessment of the availability and location of alternative suppliers that provide the same or equivalent product;</t>
    </r>
    <r>
      <rPr>
        <b/>
        <sz val="10"/>
        <rFont val="Arial"/>
        <family val="2"/>
      </rPr>
      <t xml:space="preserve"> (4)</t>
    </r>
    <r>
      <rPr>
        <sz val="10"/>
        <rFont val="Arial"/>
        <family val="2"/>
      </rPr>
      <t xml:space="preserve"> the primary country where your product is manufactured;</t>
    </r>
    <r>
      <rPr>
        <b/>
        <sz val="10"/>
        <rFont val="Arial"/>
        <family val="2"/>
      </rPr>
      <t xml:space="preserve"> </t>
    </r>
    <r>
      <rPr>
        <sz val="10"/>
        <rFont val="Arial"/>
        <family val="2"/>
      </rPr>
      <t>and</t>
    </r>
    <r>
      <rPr>
        <b/>
        <sz val="10"/>
        <rFont val="Arial"/>
        <family val="2"/>
      </rPr>
      <t xml:space="preserve"> (5) </t>
    </r>
    <r>
      <rPr>
        <sz val="10"/>
        <rFont val="Arial"/>
        <family val="2"/>
      </rPr>
      <t xml:space="preserve">the facility where the product was housed immediately prior to shipping to the customer.
</t>
    </r>
    <r>
      <rPr>
        <sz val="10"/>
        <color rgb="FFFF0000"/>
        <rFont val="Arial"/>
        <family val="2"/>
      </rPr>
      <t>Important note</t>
    </r>
    <r>
      <rPr>
        <sz val="10"/>
        <rFont val="Arial"/>
        <family val="2"/>
      </rPr>
      <t>: "</t>
    </r>
    <r>
      <rPr>
        <b/>
        <sz val="10"/>
        <rFont val="Arial"/>
        <family val="2"/>
      </rPr>
      <t>In Development</t>
    </r>
    <r>
      <rPr>
        <sz val="10"/>
        <rFont val="Arial"/>
        <family val="2"/>
      </rPr>
      <t>" capability is defined as an organization that was actively developing (e.g. making capital investments towards) the capability to manufacture an API or FDF at commercial scale in 2023.</t>
    </r>
  </si>
  <si>
    <r>
      <t xml:space="preserve">Provide the following information for each sourced item: </t>
    </r>
    <r>
      <rPr>
        <b/>
        <sz val="10"/>
        <color rgb="FF000000"/>
        <rFont val="Arial"/>
        <family val="2"/>
      </rPr>
      <t>(1)</t>
    </r>
    <r>
      <rPr>
        <sz val="10"/>
        <color rgb="FF000000"/>
        <rFont val="Arial"/>
        <family val="2"/>
      </rPr>
      <t xml:space="preserve"> the total number of suppliers used to manufacture or distribute this product; </t>
    </r>
    <r>
      <rPr>
        <b/>
        <sz val="10"/>
        <color rgb="FF000000"/>
        <rFont val="Arial"/>
        <family val="2"/>
      </rPr>
      <t>(2)</t>
    </r>
    <r>
      <rPr>
        <sz val="10"/>
        <color rgb="FF000000"/>
        <rFont val="Arial"/>
        <family val="2"/>
      </rPr>
      <t xml:space="preserve"> the primary 10-digit Harmonized Tariff Schedule (HTS) Code if applicable; </t>
    </r>
    <r>
      <rPr>
        <b/>
        <sz val="10"/>
        <color rgb="FF000000"/>
        <rFont val="Arial"/>
        <family val="2"/>
      </rPr>
      <t>(3)</t>
    </r>
    <r>
      <rPr>
        <sz val="10"/>
        <color rgb="FF000000"/>
        <rFont val="Arial"/>
        <family val="2"/>
      </rPr>
      <t xml:space="preserve"> your organization's level of concern in your ability to acquire the item in the coming years [2025-2030]; </t>
    </r>
    <r>
      <rPr>
        <b/>
        <sz val="10"/>
        <color rgb="FF000000"/>
        <rFont val="Arial"/>
        <family val="2"/>
      </rPr>
      <t>(4)</t>
    </r>
    <r>
      <rPr>
        <sz val="10"/>
        <color rgb="FF000000"/>
        <rFont val="Arial"/>
        <family val="2"/>
      </rPr>
      <t xml:space="preserve"> the reason for any expected difficulty; </t>
    </r>
    <r>
      <rPr>
        <b/>
        <sz val="10"/>
        <color rgb="FF000000"/>
        <rFont val="Arial"/>
        <family val="2"/>
      </rPr>
      <t>(5)</t>
    </r>
    <r>
      <rPr>
        <sz val="10"/>
        <color rgb="FF000000"/>
        <rFont val="Arial"/>
        <family val="2"/>
      </rPr>
      <t xml:space="preserve"> the supplied item's country of</t>
    </r>
    <r>
      <rPr>
        <b/>
        <sz val="10"/>
        <color rgb="FF000000"/>
        <rFont val="Arial"/>
        <family val="2"/>
      </rPr>
      <t xml:space="preserve"> </t>
    </r>
    <r>
      <rPr>
        <sz val="10"/>
        <color rgb="FF000000"/>
        <rFont val="Arial"/>
        <family val="2"/>
      </rPr>
      <t xml:space="preserve">origin where it is manufactured or produced; </t>
    </r>
    <r>
      <rPr>
        <b/>
        <sz val="10"/>
        <color rgb="FF000000"/>
        <rFont val="Arial"/>
        <family val="2"/>
      </rPr>
      <t>(6)</t>
    </r>
    <r>
      <rPr>
        <sz val="10"/>
        <color rgb="FF000000"/>
        <rFont val="Arial"/>
        <family val="2"/>
      </rPr>
      <t xml:space="preserve"> the name of your organization's primary supplier for the supplied item; </t>
    </r>
    <r>
      <rPr>
        <b/>
        <sz val="10"/>
        <color rgb="FF000000"/>
        <rFont val="Arial"/>
        <family val="2"/>
      </rPr>
      <t xml:space="preserve">(7) </t>
    </r>
    <r>
      <rPr>
        <sz val="10"/>
        <color rgb="FF000000"/>
        <rFont val="Arial"/>
        <family val="2"/>
      </rPr>
      <t xml:space="preserve">the primary supplier's zip or postal code; </t>
    </r>
    <r>
      <rPr>
        <b/>
        <sz val="10"/>
        <color rgb="FF000000"/>
        <rFont val="Arial"/>
        <family val="2"/>
      </rPr>
      <t xml:space="preserve">(8) </t>
    </r>
    <r>
      <rPr>
        <sz val="10"/>
        <color rgb="FF000000"/>
        <rFont val="Arial"/>
        <family val="2"/>
      </rPr>
      <t>the primary supplier's country;</t>
    </r>
    <r>
      <rPr>
        <b/>
        <sz val="10"/>
        <color rgb="FF000000"/>
        <rFont val="Arial"/>
        <family val="2"/>
      </rPr>
      <t xml:space="preserve"> (9) </t>
    </r>
    <r>
      <rPr>
        <sz val="10"/>
        <color rgb="FF000000"/>
        <rFont val="Arial"/>
        <family val="2"/>
      </rPr>
      <t>the average lead time in weeks to source item;</t>
    </r>
    <r>
      <rPr>
        <b/>
        <sz val="10"/>
        <color rgb="FF000000"/>
        <rFont val="Arial"/>
        <family val="2"/>
      </rPr>
      <t xml:space="preserve"> (10) </t>
    </r>
    <r>
      <rPr>
        <sz val="10"/>
        <color rgb="FF000000"/>
        <rFont val="Arial"/>
        <family val="2"/>
      </rPr>
      <t xml:space="preserve">the primary supplier's share of your organization's total supply of the sourced item in 2023; </t>
    </r>
    <r>
      <rPr>
        <b/>
        <sz val="10"/>
        <color rgb="FF000000"/>
        <rFont val="Arial"/>
        <family val="2"/>
      </rPr>
      <t>(11)</t>
    </r>
    <r>
      <rPr>
        <sz val="10"/>
        <color rgb="FF000000"/>
        <rFont val="Arial"/>
        <family val="2"/>
      </rPr>
      <t xml:space="preserve"> your organization's assessment of the availability and location of alternative suppliers that provide the same or equivalent product; and </t>
    </r>
    <r>
      <rPr>
        <b/>
        <sz val="10"/>
        <color rgb="FF000000"/>
        <rFont val="Arial"/>
        <family val="2"/>
      </rPr>
      <t xml:space="preserve">(12) </t>
    </r>
    <r>
      <rPr>
        <sz val="10"/>
        <color rgb="FF000000"/>
        <rFont val="Arial"/>
        <family val="2"/>
      </rPr>
      <t xml:space="preserve">additional comments.
</t>
    </r>
  </si>
  <si>
    <t>Share of Total Sourced Item in 2023 (%)</t>
  </si>
  <si>
    <t>If your organization does not manufacture or distribute APIs or FDFs, proceed to Section 6.</t>
  </si>
  <si>
    <t>If your organization does not manufacture APIs or FDFs, proceed to Section 4.</t>
  </si>
  <si>
    <t>For each manufactured API or FDF product listed in the first column, provide that product's five most critical inputs. List the inputs in descending order, starting with the most critical. For each input, provide the following: input name, input type,  the Chemical Abstracts Service (CAS) number, and the International Union of Pure and Applied Chemistry (IUPAC) name if known.</t>
  </si>
  <si>
    <t>Manufacturing Input Information</t>
  </si>
  <si>
    <t>Manufacturing Output Information</t>
  </si>
  <si>
    <r>
      <t xml:space="preserve">Identify the KSMs that your organization manufactured, distributed/sold in the U.S., had an idle capability to manufacture, or developed in 2023 and provide the following information: </t>
    </r>
    <r>
      <rPr>
        <b/>
        <sz val="10"/>
        <rFont val="Arial"/>
        <family val="2"/>
      </rPr>
      <t>(1)</t>
    </r>
    <r>
      <rPr>
        <sz val="10"/>
        <rFont val="Arial"/>
        <family val="2"/>
      </rPr>
      <t xml:space="preserve"> the capabilities of your U.S. operations;</t>
    </r>
    <r>
      <rPr>
        <b/>
        <sz val="10"/>
        <rFont val="Arial"/>
        <family val="2"/>
      </rPr>
      <t xml:space="preserve"> (2) </t>
    </r>
    <r>
      <rPr>
        <sz val="10"/>
        <rFont val="Arial"/>
        <family val="2"/>
      </rPr>
      <t xml:space="preserve">your organization's assessment of the availability and location of alternative suppliers that provide the same or equivalent product; </t>
    </r>
    <r>
      <rPr>
        <b/>
        <sz val="10"/>
        <rFont val="Arial"/>
        <family val="2"/>
      </rPr>
      <t>(3)</t>
    </r>
    <r>
      <rPr>
        <sz val="10"/>
        <rFont val="Arial"/>
        <family val="2"/>
      </rPr>
      <t xml:space="preserve"> the primary country where the product was manufactured; </t>
    </r>
    <r>
      <rPr>
        <b/>
        <sz val="10"/>
        <rFont val="Arial"/>
        <family val="2"/>
      </rPr>
      <t>(4)</t>
    </r>
    <r>
      <rPr>
        <sz val="10"/>
        <rFont val="Arial"/>
        <family val="2"/>
      </rPr>
      <t xml:space="preserve"> the facility where the product was housed immediately prior to shipping to the customer; </t>
    </r>
    <r>
      <rPr>
        <b/>
        <sz val="10"/>
        <rFont val="Arial"/>
        <family val="2"/>
      </rPr>
      <t>ONLY COMPLETE QUESTIONS 5-11 FOR PRODUCTS THAT YOUR ORGANIZATION MANUFACTURES</t>
    </r>
    <r>
      <rPr>
        <sz val="10"/>
        <rFont val="Arial"/>
        <family val="2"/>
      </rPr>
      <t xml:space="preserve">; </t>
    </r>
    <r>
      <rPr>
        <b/>
        <sz val="10"/>
        <rFont val="Arial"/>
        <family val="2"/>
      </rPr>
      <t xml:space="preserve"> (5)</t>
    </r>
    <r>
      <rPr>
        <sz val="10"/>
        <rFont val="Arial"/>
        <family val="2"/>
      </rPr>
      <t xml:space="preserve"> the primary country of sourced inputs; </t>
    </r>
    <r>
      <rPr>
        <b/>
        <sz val="10"/>
        <rFont val="Arial"/>
        <family val="2"/>
      </rPr>
      <t xml:space="preserve">(6) </t>
    </r>
    <r>
      <rPr>
        <sz val="10"/>
        <rFont val="Arial"/>
        <family val="2"/>
      </rPr>
      <t xml:space="preserve">the share of input costs sourced from primary country; </t>
    </r>
    <r>
      <rPr>
        <b/>
        <sz val="10"/>
        <rFont val="Arial"/>
        <family val="2"/>
      </rPr>
      <t xml:space="preserve">(7) </t>
    </r>
    <r>
      <rPr>
        <sz val="10"/>
        <rFont val="Arial"/>
        <family val="2"/>
      </rPr>
      <t>your organization's</t>
    </r>
    <r>
      <rPr>
        <b/>
        <sz val="10"/>
        <rFont val="Arial"/>
        <family val="2"/>
      </rPr>
      <t xml:space="preserve"> </t>
    </r>
    <r>
      <rPr>
        <sz val="10"/>
        <rFont val="Arial"/>
        <family val="2"/>
      </rPr>
      <t xml:space="preserve">2023 total output in kilograms (kg) or Liters (L); </t>
    </r>
    <r>
      <rPr>
        <b/>
        <sz val="10"/>
        <rFont val="Arial"/>
        <family val="2"/>
      </rPr>
      <t>(8)</t>
    </r>
    <r>
      <rPr>
        <sz val="10"/>
        <rFont val="Arial"/>
        <family val="2"/>
      </rPr>
      <t xml:space="preserve"> the percentage of your 2023 output sold in the U.S; </t>
    </r>
    <r>
      <rPr>
        <b/>
        <sz val="10"/>
        <rFont val="Arial"/>
        <family val="2"/>
      </rPr>
      <t>(9)</t>
    </r>
    <r>
      <rPr>
        <sz val="10"/>
        <rFont val="Arial"/>
        <family val="2"/>
      </rPr>
      <t xml:space="preserve"> your organization's 2027 projected output in kg or L; </t>
    </r>
    <r>
      <rPr>
        <b/>
        <sz val="10"/>
        <rFont val="Arial"/>
        <family val="2"/>
      </rPr>
      <t xml:space="preserve">(10) </t>
    </r>
    <r>
      <rPr>
        <sz val="10"/>
        <rFont val="Arial"/>
        <family val="2"/>
      </rPr>
      <t>the estimated percentage of your organization's 2027 projected output to be sold in the U.S.;</t>
    </r>
    <r>
      <rPr>
        <b/>
        <sz val="10"/>
        <rFont val="Arial"/>
        <family val="2"/>
      </rPr>
      <t xml:space="preserve"> </t>
    </r>
    <r>
      <rPr>
        <sz val="10"/>
        <rFont val="Arial"/>
        <family val="2"/>
      </rPr>
      <t>and</t>
    </r>
    <r>
      <rPr>
        <b/>
        <sz val="10"/>
        <rFont val="Arial"/>
        <family val="2"/>
      </rPr>
      <t xml:space="preserve"> (11)</t>
    </r>
    <r>
      <rPr>
        <sz val="10"/>
        <rFont val="Arial"/>
        <family val="2"/>
      </rPr>
      <t xml:space="preserve"> your organization's primary facility that manufactures the product.
</t>
    </r>
    <r>
      <rPr>
        <sz val="10"/>
        <color rgb="FFFF0000"/>
        <rFont val="Arial"/>
        <family val="2"/>
      </rPr>
      <t>Important note:</t>
    </r>
    <r>
      <rPr>
        <sz val="10"/>
        <rFont val="Arial"/>
        <family val="2"/>
      </rPr>
      <t xml:space="preserve"> "</t>
    </r>
    <r>
      <rPr>
        <b/>
        <sz val="10"/>
        <rFont val="Arial"/>
        <family val="2"/>
      </rPr>
      <t>In Developmen</t>
    </r>
    <r>
      <rPr>
        <sz val="10"/>
        <rFont val="Arial"/>
        <family val="2"/>
      </rPr>
      <t xml:space="preserve">t" capability is defined as an organization that was actively developing (e.g. making capital investments towards) the capability to manufacture a KSM at commercial scale in 2023. </t>
    </r>
  </si>
  <si>
    <r>
      <t xml:space="preserve">Provide your organization's total number of facilities that are involved in the manufacture and/or the distribution of the small-molecule API products listed in Section 3a including finished dose form (FDF) products and/or any key starting materials listed in Section 4 in the box in the right-hand corner. Then list the name of each facility and provide the following information:  </t>
    </r>
    <r>
      <rPr>
        <b/>
        <sz val="10"/>
        <color theme="1"/>
        <rFont val="Arial"/>
        <family val="2"/>
      </rPr>
      <t>(1)</t>
    </r>
    <r>
      <rPr>
        <sz val="10"/>
        <color theme="1"/>
        <rFont val="Arial"/>
        <family val="2"/>
      </rPr>
      <t xml:space="preserve"> city; </t>
    </r>
    <r>
      <rPr>
        <b/>
        <sz val="10"/>
        <color theme="1"/>
        <rFont val="Arial"/>
        <family val="2"/>
      </rPr>
      <t>(2)</t>
    </r>
    <r>
      <rPr>
        <sz val="10"/>
        <color theme="1"/>
        <rFont val="Arial"/>
        <family val="2"/>
      </rPr>
      <t xml:space="preserve"> state if located in the U.S.;</t>
    </r>
    <r>
      <rPr>
        <b/>
        <sz val="10"/>
        <color theme="1"/>
        <rFont val="Arial"/>
        <family val="2"/>
      </rPr>
      <t xml:space="preserve"> (3)</t>
    </r>
    <r>
      <rPr>
        <sz val="10"/>
        <color theme="1"/>
        <rFont val="Arial"/>
        <family val="2"/>
      </rPr>
      <t xml:space="preserve"> country; </t>
    </r>
    <r>
      <rPr>
        <b/>
        <sz val="10"/>
        <color theme="1"/>
        <rFont val="Arial"/>
        <family val="2"/>
      </rPr>
      <t>(4)</t>
    </r>
    <r>
      <rPr>
        <sz val="10"/>
        <color theme="1"/>
        <rFont val="Arial"/>
        <family val="2"/>
      </rPr>
      <t xml:space="preserve">  the current status of operations ; </t>
    </r>
    <r>
      <rPr>
        <b/>
        <sz val="10"/>
        <color theme="1"/>
        <rFont val="Arial"/>
        <family val="2"/>
      </rPr>
      <t>(5)</t>
    </r>
    <r>
      <rPr>
        <sz val="10"/>
        <color theme="1"/>
        <rFont val="Arial"/>
        <family val="2"/>
      </rPr>
      <t xml:space="preserve"> year of recent facility closure or expected opening if applicable; </t>
    </r>
    <r>
      <rPr>
        <b/>
        <sz val="10"/>
        <color theme="1"/>
        <rFont val="Arial"/>
        <family val="2"/>
      </rPr>
      <t>(6)</t>
    </r>
    <r>
      <rPr>
        <sz val="10"/>
        <color theme="1"/>
        <rFont val="Arial"/>
        <family val="2"/>
      </rPr>
      <t xml:space="preserve"> the primary business operations performed at the facility; </t>
    </r>
    <r>
      <rPr>
        <b/>
        <sz val="10"/>
        <color theme="1"/>
        <rFont val="Arial"/>
        <family val="2"/>
      </rPr>
      <t>(7)</t>
    </r>
    <r>
      <rPr>
        <sz val="10"/>
        <color theme="1"/>
        <rFont val="Arial"/>
        <family val="2"/>
      </rPr>
      <t xml:space="preserve"> additional business operations performed at the facility; </t>
    </r>
    <r>
      <rPr>
        <b/>
        <sz val="10"/>
        <color theme="1"/>
        <rFont val="Arial"/>
        <family val="2"/>
      </rPr>
      <t xml:space="preserve">(8) </t>
    </r>
    <r>
      <rPr>
        <sz val="10"/>
        <color theme="1"/>
        <rFont val="Arial"/>
        <family val="2"/>
      </rPr>
      <t>the primary manufacturing model performed at the facility;</t>
    </r>
    <r>
      <rPr>
        <b/>
        <sz val="10"/>
        <color theme="1"/>
        <rFont val="Arial"/>
        <family val="2"/>
      </rPr>
      <t xml:space="preserve"> (9)</t>
    </r>
    <r>
      <rPr>
        <sz val="10"/>
        <color theme="1"/>
        <rFont val="Arial"/>
        <family val="2"/>
      </rPr>
      <t xml:space="preserve"> the capacity utilization rate of the facility in 2023; </t>
    </r>
    <r>
      <rPr>
        <b/>
        <sz val="10"/>
        <color theme="1"/>
        <rFont val="Arial"/>
        <family val="2"/>
      </rPr>
      <t>(10)</t>
    </r>
    <r>
      <rPr>
        <sz val="10"/>
        <color theme="1"/>
        <rFont val="Arial"/>
        <family val="2"/>
      </rPr>
      <t xml:space="preserve"> whether this facility is certified in accordance with current good manufacturing practices (cGMP); </t>
    </r>
    <r>
      <rPr>
        <b/>
        <sz val="10"/>
        <color theme="1"/>
        <rFont val="Arial"/>
        <family val="2"/>
      </rPr>
      <t>(11)</t>
    </r>
    <r>
      <rPr>
        <sz val="10"/>
        <color theme="1"/>
        <rFont val="Arial"/>
        <family val="2"/>
      </rPr>
      <t xml:space="preserve"> year of most recent FDA inspection; </t>
    </r>
    <r>
      <rPr>
        <b/>
        <sz val="10"/>
        <color theme="1"/>
        <rFont val="Arial"/>
        <family val="2"/>
      </rPr>
      <t>(12)</t>
    </r>
    <r>
      <rPr>
        <sz val="10"/>
        <color theme="1"/>
        <rFont val="Arial"/>
        <family val="2"/>
      </rPr>
      <t xml:space="preserve"> and type of the most recent FDA inspection. </t>
    </r>
  </si>
  <si>
    <t>3a. API/FDF Product Capabilities</t>
  </si>
  <si>
    <t>3c. API/FDF Inputs</t>
  </si>
  <si>
    <t>Catalyst</t>
  </si>
  <si>
    <t>Starting Material</t>
  </si>
  <si>
    <t>Reagent</t>
  </si>
  <si>
    <t>Commodity Chemical</t>
  </si>
  <si>
    <t>Did your organization manufacture, distribute, have an idle capability to manufacture, or develop key starting materials (KSM) in 2023? Please select an answer in the cell to the right.</t>
  </si>
  <si>
    <t>5. Suppliers</t>
  </si>
  <si>
    <t>3b. API/FDF Manufacturing Capacity</t>
  </si>
  <si>
    <r>
      <t xml:space="preserve">Provide the following information for each API or FDF product that your organization manufactures: </t>
    </r>
    <r>
      <rPr>
        <b/>
        <sz val="10"/>
        <rFont val="Arial"/>
        <family val="2"/>
      </rPr>
      <t>(1)</t>
    </r>
    <r>
      <rPr>
        <sz val="10"/>
        <rFont val="Arial"/>
        <family val="2"/>
      </rPr>
      <t xml:space="preserve"> The total 2023 output in kilograms (kg) or Liters (L); </t>
    </r>
    <r>
      <rPr>
        <b/>
        <sz val="10"/>
        <rFont val="Arial"/>
        <family val="2"/>
      </rPr>
      <t>(2)</t>
    </r>
    <r>
      <rPr>
        <sz val="10"/>
        <rFont val="Arial"/>
        <family val="2"/>
      </rPr>
      <t xml:space="preserve"> the percent of 2023 output sold in the U.S.; </t>
    </r>
    <r>
      <rPr>
        <b/>
        <sz val="10"/>
        <rFont val="Arial"/>
        <family val="2"/>
      </rPr>
      <t>(3)</t>
    </r>
    <r>
      <rPr>
        <sz val="10"/>
        <rFont val="Arial"/>
        <family val="2"/>
      </rPr>
      <t xml:space="preserve"> 2023 average revenue per kg or L in U.S. dollars; </t>
    </r>
    <r>
      <rPr>
        <b/>
        <sz val="10"/>
        <rFont val="Arial"/>
        <family val="2"/>
      </rPr>
      <t>(4)</t>
    </r>
    <r>
      <rPr>
        <sz val="10"/>
        <rFont val="Arial"/>
        <family val="2"/>
      </rPr>
      <t xml:space="preserve"> 2023 capacity utilization rate of your U.S. operations; </t>
    </r>
    <r>
      <rPr>
        <b/>
        <sz val="10"/>
        <rFont val="Arial"/>
        <family val="2"/>
      </rPr>
      <t>(5)</t>
    </r>
    <r>
      <rPr>
        <sz val="10"/>
        <rFont val="Arial"/>
        <family val="2"/>
      </rPr>
      <t xml:space="preserve"> 2027 projected output in kg or L; </t>
    </r>
    <r>
      <rPr>
        <b/>
        <sz val="10"/>
        <rFont val="Arial"/>
        <family val="2"/>
      </rPr>
      <t>(6)</t>
    </r>
    <r>
      <rPr>
        <sz val="10"/>
        <rFont val="Arial"/>
        <family val="2"/>
      </rPr>
      <t xml:space="preserve"> estimated percent of 2027 output to be sold in the U.S.; </t>
    </r>
    <r>
      <rPr>
        <b/>
        <sz val="10"/>
        <rFont val="Arial"/>
        <family val="2"/>
      </rPr>
      <t>(7)</t>
    </r>
    <r>
      <rPr>
        <sz val="10"/>
        <rFont val="Arial"/>
        <family val="2"/>
      </rPr>
      <t xml:space="preserve"> the primary constraint to increasing capacity;</t>
    </r>
    <r>
      <rPr>
        <b/>
        <sz val="10"/>
        <rFont val="Arial"/>
        <family val="2"/>
      </rPr>
      <t xml:space="preserve"> (8)</t>
    </r>
    <r>
      <rPr>
        <sz val="10"/>
        <rFont val="Arial"/>
        <family val="2"/>
      </rPr>
      <t xml:space="preserve"> your organization's primary facility that manufactures the product; and</t>
    </r>
    <r>
      <rPr>
        <b/>
        <sz val="10"/>
        <rFont val="Arial"/>
        <family val="2"/>
      </rPr>
      <t xml:space="preserve"> (9)</t>
    </r>
    <r>
      <rPr>
        <sz val="10"/>
        <rFont val="Arial"/>
        <family val="2"/>
      </rPr>
      <t xml:space="preserve"> the manufacturing model used to manufacture each product. If your organization manufactures both the API and FDF forms of the same product, only report API output in the corresponding row.</t>
    </r>
  </si>
  <si>
    <t>Product Capabilities</t>
  </si>
  <si>
    <t>Manufacturing Capacity</t>
  </si>
  <si>
    <t>Inputs</t>
  </si>
  <si>
    <t>Suppliers</t>
  </si>
  <si>
    <t>For questions related to the overall scope of the industrial base survey and assessment, contact APIsurvey@bis.doc.gov or: 
Stephen Astle
Director, Defense Industrial Base Division
BIS/Export Administration/Office of Strategic Industries and Economic Security 
1401 Constitution Avenue, NW, Room 3876
Washington, DC 20230
DO NOT submit completed surveys to Mr. Astle</t>
  </si>
  <si>
    <t>Other Chemical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</si>
</sst>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lt;=9999999]###\-####;\(###\)\ ###\-####"/>
    <numFmt numFmtId="165" formatCode="00000"/>
    <numFmt numFmtId="166" formatCode="&quot;$&quot;#,##0.00"/>
    <numFmt numFmtId="167" formatCode="&quot;$&quot;#,##0"/>
  </numFmts>
  <fonts count="50">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b/>
      <sz val="11"/>
      <color theme="1"/>
      <name val="Calibri"/>
      <family val="2"/>
      <scheme val="minor"/>
    </font>
    <font>
      <u/>
      <sz val="11"/>
      <color theme="10"/>
      <name val="Calibri"/>
      <family val="2"/>
      <scheme val="minor"/>
    </font>
    <font>
      <sz val="11"/>
      <name val="Calibri"/>
      <family val="2"/>
      <scheme val="minor"/>
    </font>
    <font>
      <u/>
      <sz val="10"/>
      <color indexed="12"/>
      <name val="Arial"/>
      <family val="2"/>
    </font>
    <font>
      <sz val="10"/>
      <color theme="1"/>
      <name val="Arial"/>
      <family val="2"/>
    </font>
    <font>
      <b/>
      <sz val="10"/>
      <color theme="1"/>
      <name val="Arial"/>
      <family val="2"/>
    </font>
    <font>
      <b/>
      <sz val="10"/>
      <color theme="0"/>
      <name val="Arial"/>
      <family val="2"/>
    </font>
    <font>
      <sz val="10"/>
      <color rgb="FF0000FF"/>
      <name val="Arial"/>
      <family val="2"/>
    </font>
    <font>
      <b/>
      <sz val="10"/>
      <name val="Arial"/>
      <family val="2"/>
    </font>
    <font>
      <sz val="8"/>
      <name val="Calibri"/>
      <family val="2"/>
      <scheme val="minor"/>
    </font>
    <font>
      <sz val="11"/>
      <color rgb="FF000000"/>
      <name val="Calibri"/>
      <family val="2"/>
      <scheme val="minor"/>
    </font>
    <font>
      <strike/>
      <sz val="10"/>
      <color theme="1"/>
      <name val="Arial"/>
      <family val="2"/>
    </font>
    <font>
      <i/>
      <sz val="10"/>
      <color theme="1"/>
      <name val="Arial"/>
      <family val="2"/>
    </font>
    <font>
      <u/>
      <sz val="10"/>
      <color theme="10"/>
      <name val="Arial"/>
      <family val="2"/>
    </font>
    <font>
      <sz val="10"/>
      <color rgb="FFC00000"/>
      <name val="Arial"/>
      <family val="2"/>
    </font>
    <font>
      <sz val="11"/>
      <color rgb="FF000000"/>
      <name val="Calibri"/>
      <family val="2"/>
    </font>
    <font>
      <sz val="10"/>
      <color rgb="FF000000"/>
      <name val="Arial"/>
      <family val="2"/>
    </font>
    <font>
      <b/>
      <sz val="10"/>
      <color rgb="FFFF0000"/>
      <name val="Arial"/>
      <family val="2"/>
    </font>
    <font>
      <sz val="11"/>
      <color theme="1"/>
      <name val="Arial"/>
      <family val="2"/>
    </font>
    <font>
      <sz val="36"/>
      <color rgb="FFFF0000"/>
      <name val="Arial"/>
      <family val="2"/>
    </font>
    <font>
      <sz val="8"/>
      <color rgb="FF242424"/>
      <name val="Segoe UI"/>
      <family val="2"/>
    </font>
    <font>
      <b/>
      <sz val="10"/>
      <color rgb="FF000000"/>
      <name val="Arial"/>
      <family val="2"/>
    </font>
    <font>
      <b/>
      <sz val="12"/>
      <color theme="0"/>
      <name val="Arial"/>
      <family val="2"/>
    </font>
    <font>
      <i/>
      <sz val="8"/>
      <color theme="1"/>
      <name val="Arial"/>
      <family val="2"/>
    </font>
    <font>
      <sz val="10"/>
      <color rgb="FFFF0000"/>
      <name val="Arial"/>
      <family val="2"/>
    </font>
    <font>
      <b/>
      <u/>
      <sz val="10"/>
      <color rgb="FFFF0000"/>
      <name val="Arial"/>
      <family val="2"/>
    </font>
    <font>
      <u/>
      <sz val="10"/>
      <color rgb="FF0563C1"/>
      <name val="Arial"/>
      <family val="2"/>
    </font>
    <font>
      <b/>
      <sz val="10"/>
      <color rgb="FFFFFFFF"/>
      <name val="Arial"/>
      <family val="2"/>
    </font>
    <font>
      <sz val="10"/>
      <color theme="1"/>
      <name val="Arial"/>
      <family val="2"/>
    </font>
    <font>
      <b/>
      <sz val="10"/>
      <name val="Arial"/>
      <family val="2"/>
    </font>
    <font>
      <sz val="10"/>
      <name val="Arial"/>
      <family val="2"/>
    </font>
    <font>
      <b/>
      <sz val="10"/>
      <color theme="0"/>
      <name val="Arial"/>
      <family val="2"/>
    </font>
    <font>
      <b/>
      <sz val="10"/>
      <color theme="1"/>
      <name val="Arial"/>
      <family val="2"/>
    </font>
    <font>
      <u/>
      <sz val="10"/>
      <color theme="10"/>
      <name val="Arial"/>
      <family val="2"/>
    </font>
    <font>
      <sz val="11"/>
      <color indexed="8"/>
      <name val="Calibri"/>
      <family val="2"/>
    </font>
    <font>
      <sz val="10"/>
      <name val="Arial"/>
      <family val="2"/>
    </font>
    <font>
      <sz val="10"/>
      <color theme="1"/>
      <name val="Arial"/>
      <family val="2"/>
    </font>
    <font>
      <b/>
      <sz val="10"/>
      <color theme="1"/>
      <name val="Arial"/>
      <family val="2"/>
    </font>
    <font>
      <b/>
      <sz val="10"/>
      <name val="Arial"/>
      <family val="2"/>
    </font>
    <font>
      <b/>
      <sz val="10"/>
      <color theme="0"/>
      <name val="Arial"/>
      <family val="2"/>
    </font>
    <font>
      <b/>
      <sz val="11"/>
      <color rgb="FFFF0000"/>
      <name val="Arial"/>
      <family val="2"/>
    </font>
    <font>
      <b/>
      <sz val="12"/>
      <color rgb="FFFF0000"/>
      <name val="Arial"/>
      <family val="2"/>
    </font>
    <font>
      <b/>
      <sz val="11"/>
      <color rgb="FFFF0000"/>
      <name val="Calibri"/>
      <family val="2"/>
      <scheme val="minor"/>
    </font>
    <font>
      <sz val="11"/>
      <color theme="1"/>
      <name val="Segoe UI Symbol"/>
      <family val="2"/>
    </font>
    <font>
      <u/>
      <sz val="10"/>
      <name val="Arial"/>
      <family val="2"/>
    </font>
    <font>
      <sz val="10"/>
      <name val="Ariel"/>
    </font>
  </fonts>
  <fills count="27">
    <fill>
      <patternFill patternType="none"/>
    </fill>
    <fill>
      <patternFill patternType="gray125"/>
    </fill>
    <fill>
      <patternFill patternType="solid">
        <fgColor theme="4" tint="-0.249977111117893"/>
        <bgColor indexed="64"/>
      </patternFill>
    </fill>
    <fill>
      <patternFill patternType="solid">
        <fgColor theme="1"/>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FBCDDA"/>
        <bgColor indexed="64"/>
      </patternFill>
    </fill>
    <fill>
      <patternFill patternType="solid">
        <fgColor theme="8"/>
        <bgColor indexed="64"/>
      </patternFill>
    </fill>
    <fill>
      <patternFill patternType="solid">
        <fgColor theme="4" tint="0.79998168889431442"/>
        <bgColor indexed="64"/>
      </patternFill>
    </fill>
    <fill>
      <patternFill patternType="solid">
        <fgColor rgb="FFFFFFFF"/>
        <bgColor indexed="64"/>
      </patternFill>
    </fill>
    <fill>
      <patternFill patternType="solid">
        <fgColor rgb="FFD9D9D9"/>
        <bgColor rgb="FF000000"/>
      </patternFill>
    </fill>
    <fill>
      <patternFill patternType="solid">
        <fgColor rgb="FFFFFFFF"/>
        <bgColor rgb="FF000000"/>
      </patternFill>
    </fill>
    <fill>
      <patternFill patternType="solid">
        <fgColor rgb="FF000000"/>
        <bgColor rgb="FF000000"/>
      </patternFill>
    </fill>
    <fill>
      <patternFill patternType="solid">
        <fgColor theme="0"/>
        <bgColor rgb="FF000000"/>
      </patternFill>
    </fill>
    <fill>
      <patternFill patternType="solid">
        <fgColor theme="0" tint="-0.14996795556505021"/>
        <bgColor rgb="FF000000"/>
      </patternFill>
    </fill>
    <fill>
      <patternFill patternType="solid">
        <fgColor theme="8" tint="0.39997558519241921"/>
        <bgColor indexed="64"/>
      </patternFill>
    </fill>
    <fill>
      <patternFill patternType="solid">
        <fgColor theme="7" tint="0.399975585192419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CCCFF"/>
        <bgColor indexed="64"/>
      </patternFill>
    </fill>
    <fill>
      <patternFill patternType="solid">
        <fgColor rgb="FFFF7C80"/>
        <bgColor indexed="64"/>
      </patternFill>
    </fill>
    <fill>
      <patternFill patternType="solid">
        <fgColor theme="8" tint="0.39997558519241921"/>
        <bgColor rgb="FF000000"/>
      </patternFill>
    </fill>
    <fill>
      <patternFill patternType="solid">
        <fgColor theme="0" tint="-0.14999847407452621"/>
        <bgColor rgb="FF000000"/>
      </patternFill>
    </fill>
    <fill>
      <patternFill patternType="solid">
        <fgColor theme="0" tint="-4.9989318521683403E-2"/>
        <bgColor indexed="64"/>
      </patternFill>
    </fill>
  </fills>
  <borders count="15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theme="0" tint="-0.34998626667073579"/>
      </top>
      <bottom style="thin">
        <color theme="0" tint="-0.34998626667073579"/>
      </bottom>
      <diagonal/>
    </border>
    <border>
      <left/>
      <right style="medium">
        <color indexed="64"/>
      </right>
      <top style="medium">
        <color indexed="64"/>
      </top>
      <bottom style="thin">
        <color theme="0" tint="-0.34998626667073579"/>
      </bottom>
      <diagonal/>
    </border>
    <border>
      <left/>
      <right/>
      <top style="thin">
        <color theme="0" tint="-0.34998626667073579"/>
      </top>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theme="1"/>
      </left>
      <right style="thin">
        <color theme="1"/>
      </right>
      <top style="thin">
        <color theme="1"/>
      </top>
      <bottom style="thin">
        <color theme="1"/>
      </bottom>
      <diagonal/>
    </border>
    <border>
      <left style="medium">
        <color indexed="64"/>
      </left>
      <right/>
      <top style="thin">
        <color theme="0" tint="-0.34998626667073579"/>
      </top>
      <bottom/>
      <diagonal/>
    </border>
    <border>
      <left/>
      <right/>
      <top style="thin">
        <color auto="1"/>
      </top>
      <bottom/>
      <diagonal/>
    </border>
    <border>
      <left/>
      <right style="medium">
        <color indexed="64"/>
      </right>
      <top/>
      <bottom style="medium">
        <color theme="1"/>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right/>
      <top/>
      <bottom style="thin">
        <color auto="1"/>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theme="1"/>
      </left>
      <right style="thin">
        <color theme="1"/>
      </right>
      <top/>
      <bottom style="thin">
        <color theme="1"/>
      </bottom>
      <diagonal/>
    </border>
    <border>
      <left style="medium">
        <color indexed="64"/>
      </left>
      <right style="thin">
        <color auto="1"/>
      </right>
      <top/>
      <bottom style="thin">
        <color auto="1"/>
      </bottom>
      <diagonal/>
    </border>
    <border>
      <left style="thin">
        <color indexed="64"/>
      </left>
      <right style="medium">
        <color indexed="64"/>
      </right>
      <top/>
      <bottom/>
      <diagonal/>
    </border>
    <border>
      <left/>
      <right style="thin">
        <color auto="1"/>
      </right>
      <top style="thin">
        <color auto="1"/>
      </top>
      <bottom/>
      <diagonal/>
    </border>
    <border>
      <left style="medium">
        <color indexed="64"/>
      </left>
      <right style="medium">
        <color indexed="64"/>
      </right>
      <top style="medium">
        <color indexed="64"/>
      </top>
      <bottom style="thin">
        <color auto="1"/>
      </bottom>
      <diagonal/>
    </border>
    <border>
      <left style="medium">
        <color indexed="64"/>
      </left>
      <right style="thin">
        <color auto="1"/>
      </right>
      <top style="medium">
        <color indexed="64"/>
      </top>
      <bottom style="thin">
        <color auto="1"/>
      </bottom>
      <diagonal/>
    </border>
    <border>
      <left style="medium">
        <color indexed="64"/>
      </left>
      <right style="medium">
        <color indexed="64"/>
      </right>
      <top/>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diagonal/>
    </border>
    <border>
      <left style="medium">
        <color indexed="64"/>
      </left>
      <right/>
      <top style="thin">
        <color auto="1"/>
      </top>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style="thin">
        <color theme="1"/>
      </left>
      <right/>
      <top/>
      <bottom style="thin">
        <color theme="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thin">
        <color theme="1"/>
      </left>
      <right/>
      <top style="medium">
        <color indexed="64"/>
      </top>
      <bottom style="medium">
        <color indexed="64"/>
      </bottom>
      <diagonal/>
    </border>
    <border>
      <left style="thin">
        <color auto="1"/>
      </left>
      <right style="thin">
        <color auto="1"/>
      </right>
      <top style="medium">
        <color indexed="64"/>
      </top>
      <bottom style="thin">
        <color auto="1"/>
      </bottom>
      <diagonal/>
    </border>
    <border>
      <left style="thin">
        <color auto="1"/>
      </left>
      <right style="thin">
        <color auto="1"/>
      </right>
      <top style="medium">
        <color indexed="64"/>
      </top>
      <bottom/>
      <diagonal/>
    </border>
    <border>
      <left/>
      <right/>
      <top style="medium">
        <color indexed="64"/>
      </top>
      <bottom style="thin">
        <color theme="0" tint="-0.34998626667073579"/>
      </bottom>
      <diagonal/>
    </border>
    <border>
      <left style="medium">
        <color indexed="64"/>
      </left>
      <right/>
      <top style="medium">
        <color indexed="64"/>
      </top>
      <bottom style="thin">
        <color theme="0" tint="-0.34998626667073579"/>
      </bottom>
      <diagonal/>
    </border>
    <border>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theme="0" tint="-0.34998626667073579"/>
      </right>
      <top style="medium">
        <color indexed="64"/>
      </top>
      <bottom/>
      <diagonal/>
    </border>
    <border>
      <left style="thin">
        <color rgb="FF000000"/>
      </left>
      <right style="medium">
        <color rgb="FF000000"/>
      </right>
      <top style="thin">
        <color rgb="FF000000"/>
      </top>
      <bottom/>
      <diagonal/>
    </border>
    <border>
      <left style="medium">
        <color indexed="64"/>
      </left>
      <right style="medium">
        <color indexed="64"/>
      </right>
      <top style="thin">
        <color indexed="64"/>
      </top>
      <bottom style="medium">
        <color indexed="64"/>
      </bottom>
      <diagonal/>
    </border>
    <border>
      <left style="medium">
        <color indexed="64"/>
      </left>
      <right/>
      <top style="thin">
        <color theme="1"/>
      </top>
      <bottom style="thin">
        <color theme="1"/>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top style="thin">
        <color auto="1"/>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auto="1"/>
      </right>
      <top style="thin">
        <color auto="1"/>
      </top>
      <bottom style="thin">
        <color auto="1"/>
      </bottom>
      <diagonal/>
    </border>
    <border>
      <left/>
      <right style="thin">
        <color indexed="64"/>
      </right>
      <top style="thin">
        <color auto="1"/>
      </top>
      <bottom style="medium">
        <color indexed="64"/>
      </bottom>
      <diagonal/>
    </border>
    <border>
      <left style="medium">
        <color indexed="64"/>
      </left>
      <right/>
      <top style="thin">
        <color rgb="FF969696"/>
      </top>
      <bottom/>
      <diagonal/>
    </border>
    <border>
      <left style="medium">
        <color indexed="64"/>
      </left>
      <right/>
      <top style="thin">
        <color rgb="FFA6A6A6"/>
      </top>
      <bottom style="thin">
        <color rgb="FF969696"/>
      </bottom>
      <diagonal/>
    </border>
    <border>
      <left style="medium">
        <color indexed="64"/>
      </left>
      <right/>
      <top style="thin">
        <color rgb="FF969696"/>
      </top>
      <bottom style="thin">
        <color rgb="FFA6A6A6"/>
      </bottom>
      <diagonal/>
    </border>
    <border>
      <left style="thin">
        <color indexed="64"/>
      </left>
      <right/>
      <top style="thin">
        <color indexed="64"/>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right style="thin">
        <color indexed="64"/>
      </right>
      <top style="thin">
        <color theme="0" tint="-0.34998626667073579"/>
      </top>
      <bottom style="thin">
        <color theme="0" tint="-0.34998626667073579"/>
      </bottom>
      <diagonal/>
    </border>
    <border>
      <left/>
      <right style="thin">
        <color indexed="64"/>
      </right>
      <top/>
      <bottom style="thin">
        <color theme="0" tint="-0.34998626667073579"/>
      </bottom>
      <diagonal/>
    </border>
    <border>
      <left style="medium">
        <color indexed="64"/>
      </left>
      <right/>
      <top/>
      <bottom style="thin">
        <color theme="0" tint="-0.34998626667073579"/>
      </bottom>
      <diagonal/>
    </border>
    <border>
      <left/>
      <right style="thin">
        <color indexed="64"/>
      </right>
      <top style="thin">
        <color theme="0" tint="-0.34998626667073579"/>
      </top>
      <bottom/>
      <diagonal/>
    </border>
    <border>
      <left/>
      <right style="thin">
        <color indexed="64"/>
      </right>
      <top style="thin">
        <color theme="0" tint="-0.34998626667073579"/>
      </top>
      <bottom style="thin">
        <color theme="2" tint="-0.249977111117893"/>
      </bottom>
      <diagonal/>
    </border>
    <border>
      <left/>
      <right/>
      <top style="thin">
        <color theme="0" tint="-0.34998626667073579"/>
      </top>
      <bottom style="thin">
        <color theme="2" tint="-0.249977111117893"/>
      </bottom>
      <diagonal/>
    </border>
    <border>
      <left style="medium">
        <color indexed="64"/>
      </left>
      <right/>
      <top style="thin">
        <color theme="0" tint="-0.34998626667073579"/>
      </top>
      <bottom style="thin">
        <color theme="2" tint="-0.249977111117893"/>
      </bottom>
      <diagonal/>
    </border>
    <border>
      <left/>
      <right style="thin">
        <color theme="2" tint="-0.249977111117893"/>
      </right>
      <top style="thin">
        <color theme="0" tint="-0.34998626667073579"/>
      </top>
      <bottom style="thin">
        <color theme="0" tint="-0.34998626667073579"/>
      </bottom>
      <diagonal/>
    </border>
    <border>
      <left/>
      <right style="thin">
        <color auto="1"/>
      </right>
      <top style="thin">
        <color auto="1"/>
      </top>
      <bottom style="thin">
        <color auto="1"/>
      </bottom>
      <diagonal/>
    </border>
    <border>
      <left/>
      <right style="thin">
        <color auto="1"/>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medium">
        <color indexed="64"/>
      </right>
      <top style="thin">
        <color auto="1"/>
      </top>
      <bottom style="thin">
        <color auto="1"/>
      </bottom>
      <diagonal/>
    </border>
    <border>
      <left/>
      <right/>
      <top style="thin">
        <color auto="1"/>
      </top>
      <bottom style="thin">
        <color auto="1"/>
      </bottom>
      <diagonal/>
    </border>
    <border>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thin">
        <color auto="1"/>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style="medium">
        <color indexed="64"/>
      </left>
      <right style="medium">
        <color indexed="64"/>
      </right>
      <top style="thin">
        <color indexed="64"/>
      </top>
      <bottom style="thin">
        <color indexed="64"/>
      </bottom>
      <diagonal/>
    </border>
    <border>
      <left style="thin">
        <color auto="1"/>
      </left>
      <right style="medium">
        <color indexed="64"/>
      </right>
      <top style="thin">
        <color auto="1"/>
      </top>
      <bottom/>
      <diagonal/>
    </border>
    <border>
      <left/>
      <right style="medium">
        <color indexed="64"/>
      </right>
      <top style="thin">
        <color indexed="64"/>
      </top>
      <bottom style="medium">
        <color indexed="64"/>
      </bottom>
      <diagonal/>
    </border>
    <border>
      <left/>
      <right style="thin">
        <color theme="1"/>
      </right>
      <top/>
      <bottom style="thin">
        <color theme="1"/>
      </bottom>
      <diagonal/>
    </border>
    <border>
      <left style="thin">
        <color indexed="64"/>
      </left>
      <right style="medium">
        <color indexed="64"/>
      </right>
      <top/>
      <bottom style="medium">
        <color indexed="64"/>
      </bottom>
      <diagonal/>
    </border>
    <border>
      <left style="medium">
        <color indexed="64"/>
      </left>
      <right/>
      <top/>
      <bottom style="thin">
        <color theme="1"/>
      </bottom>
      <diagonal/>
    </border>
    <border>
      <left style="thin">
        <color indexed="64"/>
      </left>
      <right style="thin">
        <color theme="1"/>
      </right>
      <top style="thin">
        <color theme="1"/>
      </top>
      <bottom style="thin">
        <color theme="1"/>
      </bottom>
      <diagonal/>
    </border>
    <border>
      <left/>
      <right style="thin">
        <color theme="1"/>
      </right>
      <top style="thin">
        <color auto="1"/>
      </top>
      <bottom style="thin">
        <color auto="1"/>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bottom style="thin">
        <color auto="1"/>
      </bottom>
      <diagonal/>
    </border>
    <border>
      <left style="medium">
        <color indexed="64"/>
      </left>
      <right style="thin">
        <color theme="1"/>
      </right>
      <top/>
      <bottom style="thin">
        <color theme="1"/>
      </bottom>
      <diagonal/>
    </border>
    <border>
      <left style="thin">
        <color theme="1"/>
      </left>
      <right style="medium">
        <color indexed="64"/>
      </right>
      <top/>
      <bottom style="thin">
        <color theme="1"/>
      </bottom>
      <diagonal/>
    </border>
    <border>
      <left style="medium">
        <color indexed="64"/>
      </left>
      <right style="thin">
        <color rgb="FF000000"/>
      </right>
      <top style="medium">
        <color indexed="64"/>
      </top>
      <bottom/>
      <diagonal/>
    </border>
    <border>
      <left style="thin">
        <color theme="1"/>
      </left>
      <right style="medium">
        <color indexed="64"/>
      </right>
      <top style="thin">
        <color theme="1"/>
      </top>
      <bottom style="thin">
        <color theme="1"/>
      </bottom>
      <diagonal/>
    </border>
    <border>
      <left style="thin">
        <color theme="0" tint="-0.34998626667073579"/>
      </left>
      <right/>
      <top style="thin">
        <color theme="0" tint="-0.34998626667073579"/>
      </top>
      <bottom/>
      <diagonal/>
    </border>
    <border>
      <left/>
      <right style="medium">
        <color indexed="64"/>
      </right>
      <top style="thin">
        <color theme="0" tint="-0.34998626667073579"/>
      </top>
      <bottom/>
      <diagonal/>
    </border>
    <border>
      <left/>
      <right style="thin">
        <color theme="0" tint="-0.34998626667073579"/>
      </right>
      <top style="thin">
        <color theme="0" tint="-0.34998626667073579"/>
      </top>
      <bottom/>
      <diagonal/>
    </border>
    <border>
      <left style="medium">
        <color indexed="64"/>
      </left>
      <right/>
      <top style="thin">
        <color indexed="64"/>
      </top>
      <bottom style="thin">
        <color theme="0" tint="-0.34998626667073579"/>
      </bottom>
      <diagonal/>
    </border>
    <border>
      <left/>
      <right/>
      <top style="thin">
        <color indexed="64"/>
      </top>
      <bottom style="thin">
        <color theme="0" tint="-0.34998626667073579"/>
      </bottom>
      <diagonal/>
    </border>
    <border>
      <left/>
      <right style="thin">
        <color indexed="64"/>
      </right>
      <top style="thin">
        <color indexed="64"/>
      </top>
      <bottom style="thin">
        <color theme="0" tint="-0.34998626667073579"/>
      </bottom>
      <diagonal/>
    </border>
    <border>
      <left style="medium">
        <color indexed="64"/>
      </left>
      <right style="medium">
        <color indexed="64"/>
      </right>
      <top style="thin">
        <color indexed="64"/>
      </top>
      <bottom/>
      <diagonal/>
    </border>
    <border>
      <left/>
      <right style="medium">
        <color indexed="64"/>
      </right>
      <top style="thin">
        <color theme="1"/>
      </top>
      <bottom style="thin">
        <color theme="1"/>
      </bottom>
      <diagonal/>
    </border>
    <border>
      <left/>
      <right style="thin">
        <color indexed="64"/>
      </right>
      <top style="thin">
        <color theme="1"/>
      </top>
      <bottom style="thin">
        <color theme="1"/>
      </bottom>
      <diagonal/>
    </border>
    <border>
      <left style="thin">
        <color theme="1"/>
      </left>
      <right style="medium">
        <color indexed="64"/>
      </right>
      <top style="thin">
        <color indexed="64"/>
      </top>
      <bottom style="thin">
        <color theme="1"/>
      </bottom>
      <diagonal/>
    </border>
    <border>
      <left/>
      <right style="thin">
        <color indexed="64"/>
      </right>
      <top style="medium">
        <color indexed="64"/>
      </top>
      <bottom style="thin">
        <color indexed="64"/>
      </bottom>
      <diagonal/>
    </border>
    <border>
      <left style="thin">
        <color rgb="FF000000"/>
      </left>
      <right/>
      <top style="medium">
        <color indexed="64"/>
      </top>
      <bottom/>
      <diagonal/>
    </border>
    <border>
      <left/>
      <right style="thin">
        <color auto="1"/>
      </right>
      <top/>
      <bottom/>
      <diagonal/>
    </border>
    <border>
      <left style="thin">
        <color rgb="FF000000"/>
      </left>
      <right/>
      <top style="thin">
        <color indexed="64"/>
      </top>
      <bottom style="thin">
        <color indexed="64"/>
      </bottom>
      <diagonal/>
    </border>
    <border>
      <left style="medium">
        <color indexed="64"/>
      </left>
      <right style="thin">
        <color indexed="64"/>
      </right>
      <top/>
      <bottom style="thin">
        <color theme="1"/>
      </bottom>
      <diagonal/>
    </border>
    <border>
      <left style="medium">
        <color indexed="64"/>
      </left>
      <right style="medium">
        <color auto="1"/>
      </right>
      <top/>
      <bottom style="thin">
        <color theme="1"/>
      </bottom>
      <diagonal/>
    </border>
    <border>
      <left/>
      <right style="medium">
        <color indexed="64"/>
      </right>
      <top/>
      <bottom style="thin">
        <color theme="1"/>
      </bottom>
      <diagonal/>
    </border>
    <border>
      <left style="thin">
        <color indexed="64"/>
      </left>
      <right style="thin">
        <color indexed="64"/>
      </right>
      <top/>
      <bottom style="thin">
        <color theme="1"/>
      </bottom>
      <diagonal/>
    </border>
    <border>
      <left style="medium">
        <color indexed="64"/>
      </left>
      <right style="medium">
        <color indexed="64"/>
      </right>
      <top/>
      <bottom style="medium">
        <color indexed="64"/>
      </bottom>
      <diagonal/>
    </border>
    <border>
      <left style="medium">
        <color indexed="64"/>
      </left>
      <right/>
      <top/>
      <bottom style="medium">
        <color theme="1"/>
      </bottom>
      <diagonal/>
    </border>
    <border>
      <left style="medium">
        <color indexed="64"/>
      </left>
      <right style="medium">
        <color indexed="64"/>
      </right>
      <top style="thin">
        <color theme="0" tint="-0.34998626667073579"/>
      </top>
      <bottom/>
      <diagonal/>
    </border>
    <border>
      <left/>
      <right style="thin">
        <color theme="1"/>
      </right>
      <top style="thin">
        <color indexed="64"/>
      </top>
      <bottom style="medium">
        <color indexed="64"/>
      </bottom>
      <diagonal/>
    </border>
    <border>
      <left/>
      <right/>
      <top/>
      <bottom style="thin">
        <color theme="1"/>
      </bottom>
      <diagonal/>
    </border>
    <border>
      <left/>
      <right style="thin">
        <color theme="1"/>
      </right>
      <top style="thin">
        <color theme="1"/>
      </top>
      <bottom style="thin">
        <color theme="1"/>
      </bottom>
      <diagonal/>
    </border>
    <border>
      <left style="thin">
        <color theme="1"/>
      </left>
      <right/>
      <top/>
      <bottom style="medium">
        <color indexed="64"/>
      </bottom>
      <diagonal/>
    </border>
  </borders>
  <cellStyleXfs count="14">
    <xf numFmtId="0" fontId="0" fillId="0" borderId="0"/>
    <xf numFmtId="0" fontId="3" fillId="0" borderId="0"/>
    <xf numFmtId="0" fontId="1" fillId="0" borderId="0"/>
    <xf numFmtId="0" fontId="5" fillId="0" borderId="0" applyNumberFormat="0" applyFill="0" applyBorder="0" applyAlignment="0" applyProtection="0"/>
    <xf numFmtId="9" fontId="1" fillId="0" borderId="0" applyFont="0" applyFill="0" applyBorder="0" applyAlignment="0" applyProtection="0"/>
    <xf numFmtId="0" fontId="3" fillId="0" borderId="0"/>
    <xf numFmtId="0" fontId="7" fillId="0" borderId="0" applyNumberFormat="0" applyFill="0" applyBorder="0" applyAlignment="0" applyProtection="0">
      <alignment vertical="top"/>
      <protection locked="0"/>
    </xf>
    <xf numFmtId="0" fontId="8" fillId="0" borderId="0"/>
    <xf numFmtId="43" fontId="1" fillId="0" borderId="0" applyFont="0" applyFill="0" applyBorder="0" applyAlignment="0" applyProtection="0"/>
    <xf numFmtId="44" fontId="1" fillId="0" borderId="0" applyFont="0" applyFill="0" applyBorder="0" applyAlignment="0" applyProtection="0"/>
    <xf numFmtId="0" fontId="38"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517">
    <xf numFmtId="0" fontId="0" fillId="0" borderId="0" xfId="0"/>
    <xf numFmtId="0" fontId="0" fillId="0" borderId="0" xfId="0" applyAlignment="1">
      <alignment vertical="center"/>
    </xf>
    <xf numFmtId="0" fontId="0" fillId="0" borderId="0" xfId="0" applyAlignment="1">
      <alignment wrapText="1"/>
    </xf>
    <xf numFmtId="0" fontId="8" fillId="0" borderId="0" xfId="0" applyFont="1" applyAlignment="1">
      <alignment vertical="center"/>
    </xf>
    <xf numFmtId="0" fontId="8" fillId="0" borderId="0" xfId="0" applyFont="1" applyAlignment="1">
      <alignment horizontal="center" vertical="center" wrapText="1"/>
    </xf>
    <xf numFmtId="0" fontId="8" fillId="0" borderId="0" xfId="0" applyFont="1"/>
    <xf numFmtId="0" fontId="8" fillId="5" borderId="6" xfId="0" applyFont="1" applyFill="1" applyBorder="1" applyAlignment="1">
      <alignment vertical="center"/>
    </xf>
    <xf numFmtId="0" fontId="8" fillId="5" borderId="5" xfId="0" applyFont="1" applyFill="1" applyBorder="1" applyAlignment="1">
      <alignment vertical="center"/>
    </xf>
    <xf numFmtId="0" fontId="8" fillId="0" borderId="0" xfId="0" applyFont="1" applyAlignment="1">
      <alignment horizontal="center" vertical="center"/>
    </xf>
    <xf numFmtId="0" fontId="8" fillId="0" borderId="0" xfId="0" quotePrefix="1" applyFont="1"/>
    <xf numFmtId="0" fontId="8" fillId="0" borderId="0" xfId="0" applyFont="1" applyAlignment="1">
      <alignment wrapText="1"/>
    </xf>
    <xf numFmtId="0" fontId="8" fillId="0" borderId="4" xfId="0" applyFont="1" applyBorder="1" applyAlignment="1">
      <alignment vertical="center"/>
    </xf>
    <xf numFmtId="0" fontId="8" fillId="0" borderId="4" xfId="0" applyFont="1" applyBorder="1"/>
    <xf numFmtId="0" fontId="0" fillId="0" borderId="0" xfId="0" applyAlignment="1">
      <alignment horizontal="left" wrapText="1"/>
    </xf>
    <xf numFmtId="0" fontId="0" fillId="0" borderId="0" xfId="0" applyAlignment="1">
      <alignment horizontal="left"/>
    </xf>
    <xf numFmtId="0" fontId="0" fillId="0" borderId="0" xfId="0" applyAlignment="1">
      <alignment horizontal="left" vertical="center"/>
    </xf>
    <xf numFmtId="0" fontId="0" fillId="6" borderId="0" xfId="0" applyFill="1"/>
    <xf numFmtId="0" fontId="0" fillId="7" borderId="0" xfId="0" applyFill="1"/>
    <xf numFmtId="0" fontId="0" fillId="8" borderId="0" xfId="0" applyFill="1"/>
    <xf numFmtId="0" fontId="11" fillId="4" borderId="7" xfId="0" applyFont="1" applyFill="1" applyBorder="1" applyAlignment="1">
      <alignment vertical="center"/>
    </xf>
    <xf numFmtId="0" fontId="8" fillId="4" borderId="7" xfId="0" applyFont="1" applyFill="1" applyBorder="1" applyAlignment="1">
      <alignment vertical="center"/>
    </xf>
    <xf numFmtId="0" fontId="0" fillId="0" borderId="0" xfId="0" applyAlignment="1">
      <alignment vertical="center" wrapText="1"/>
    </xf>
    <xf numFmtId="0" fontId="2" fillId="9" borderId="0" xfId="0" applyFont="1" applyFill="1" applyAlignment="1">
      <alignment vertical="center"/>
    </xf>
    <xf numFmtId="0" fontId="2" fillId="9" borderId="0" xfId="0" applyFont="1" applyFill="1" applyAlignment="1">
      <alignment vertical="center" wrapText="1"/>
    </xf>
    <xf numFmtId="0" fontId="0" fillId="4" borderId="0" xfId="0" applyFill="1" applyAlignment="1" applyProtection="1">
      <alignment horizontal="center" vertical="center"/>
      <protection locked="0"/>
    </xf>
    <xf numFmtId="0" fontId="0" fillId="0" borderId="0" xfId="0" applyAlignment="1">
      <alignment horizontal="left" vertical="top"/>
    </xf>
    <xf numFmtId="0" fontId="8" fillId="0" borderId="0" xfId="0" applyFont="1" applyAlignment="1">
      <alignment vertical="center" wrapText="1"/>
    </xf>
    <xf numFmtId="0" fontId="17" fillId="0" borderId="7" xfId="3" applyFont="1" applyBorder="1" applyAlignment="1" applyProtection="1">
      <alignment vertical="center" wrapText="1"/>
    </xf>
    <xf numFmtId="0" fontId="15" fillId="0" borderId="0" xfId="0" applyFont="1" applyAlignment="1">
      <alignment vertical="center"/>
    </xf>
    <xf numFmtId="0" fontId="19" fillId="0" borderId="0" xfId="0" applyFont="1"/>
    <xf numFmtId="0" fontId="17" fillId="4" borderId="8" xfId="3" applyFont="1" applyFill="1" applyBorder="1" applyAlignment="1" applyProtection="1">
      <alignment horizontal="right" vertical="center"/>
    </xf>
    <xf numFmtId="0" fontId="8" fillId="0" borderId="20" xfId="0" applyFont="1" applyBorder="1" applyAlignment="1" applyProtection="1">
      <alignment horizontal="center" vertical="center" wrapText="1"/>
      <protection locked="0"/>
    </xf>
    <xf numFmtId="9" fontId="8" fillId="0" borderId="20" xfId="4" applyFont="1" applyBorder="1" applyAlignment="1" applyProtection="1">
      <alignment horizontal="center" vertical="center" wrapText="1"/>
      <protection locked="0"/>
    </xf>
    <xf numFmtId="49" fontId="8" fillId="0" borderId="20" xfId="0" applyNumberFormat="1" applyFont="1" applyBorder="1" applyAlignment="1" applyProtection="1">
      <alignment horizontal="center" vertical="center" wrapText="1"/>
      <protection locked="0"/>
    </xf>
    <xf numFmtId="0" fontId="17" fillId="0" borderId="3" xfId="3" applyFont="1" applyBorder="1" applyAlignment="1">
      <alignment horizontal="right" vertical="center"/>
    </xf>
    <xf numFmtId="0" fontId="22" fillId="0" borderId="0" xfId="0" applyFont="1" applyAlignment="1">
      <alignment vertical="center"/>
    </xf>
    <xf numFmtId="0" fontId="22" fillId="0" borderId="1" xfId="0" applyFont="1" applyBorder="1" applyAlignment="1">
      <alignment vertical="center"/>
    </xf>
    <xf numFmtId="0" fontId="22" fillId="0" borderId="2" xfId="0" applyFont="1" applyBorder="1" applyAlignment="1">
      <alignment vertical="center"/>
    </xf>
    <xf numFmtId="0" fontId="22" fillId="0" borderId="4" xfId="0" applyFont="1" applyBorder="1" applyAlignment="1">
      <alignment vertical="center"/>
    </xf>
    <xf numFmtId="0" fontId="22" fillId="0" borderId="5" xfId="0" applyFont="1" applyBorder="1" applyAlignment="1">
      <alignment vertical="center"/>
    </xf>
    <xf numFmtId="0" fontId="8" fillId="5" borderId="4" xfId="0" applyFont="1" applyFill="1" applyBorder="1" applyAlignment="1">
      <alignment vertical="center"/>
    </xf>
    <xf numFmtId="0" fontId="24" fillId="0" borderId="0" xfId="0" applyFont="1"/>
    <xf numFmtId="0" fontId="3" fillId="0" borderId="0" xfId="0" applyFont="1" applyAlignment="1">
      <alignment vertical="center"/>
    </xf>
    <xf numFmtId="0" fontId="6" fillId="0" borderId="0" xfId="0" applyFont="1" applyAlignment="1">
      <alignment vertical="center"/>
    </xf>
    <xf numFmtId="0" fontId="3" fillId="0" borderId="0" xfId="0" applyFont="1"/>
    <xf numFmtId="0" fontId="6" fillId="0" borderId="0" xfId="0" applyFont="1"/>
    <xf numFmtId="0" fontId="22" fillId="11" borderId="0" xfId="0" applyFont="1" applyFill="1" applyAlignment="1">
      <alignment vertical="center"/>
    </xf>
    <xf numFmtId="0" fontId="17" fillId="0" borderId="8" xfId="3" applyFont="1" applyBorder="1" applyAlignment="1" applyProtection="1">
      <alignment horizontal="right" vertical="center" wrapText="1"/>
    </xf>
    <xf numFmtId="0" fontId="8" fillId="4" borderId="2" xfId="0" applyFont="1" applyFill="1" applyBorder="1" applyAlignment="1">
      <alignment vertical="center"/>
    </xf>
    <xf numFmtId="0" fontId="8" fillId="0" borderId="5" xfId="0" applyFont="1" applyBorder="1" applyAlignment="1">
      <alignment horizontal="right" vertical="center"/>
    </xf>
    <xf numFmtId="0" fontId="17" fillId="4" borderId="3" xfId="3" applyFont="1" applyFill="1" applyBorder="1" applyAlignment="1">
      <alignment horizontal="right" vertical="center"/>
    </xf>
    <xf numFmtId="0" fontId="0" fillId="5" borderId="0" xfId="0" applyFill="1"/>
    <xf numFmtId="0" fontId="7" fillId="0" borderId="8" xfId="6" applyBorder="1" applyAlignment="1" applyProtection="1">
      <alignment horizontal="center" vertical="center"/>
    </xf>
    <xf numFmtId="0" fontId="8" fillId="0" borderId="28" xfId="0" applyFont="1" applyBorder="1" applyAlignment="1" applyProtection="1">
      <alignment horizontal="center" vertical="center" wrapText="1"/>
      <protection locked="0"/>
    </xf>
    <xf numFmtId="0" fontId="0" fillId="0" borderId="0" xfId="0" applyBorder="1" applyAlignment="1">
      <alignment vertical="center"/>
    </xf>
    <xf numFmtId="0" fontId="0" fillId="0" borderId="0" xfId="0" applyBorder="1"/>
    <xf numFmtId="0" fontId="8" fillId="0" borderId="0" xfId="0" applyFont="1" applyBorder="1"/>
    <xf numFmtId="0" fontId="8" fillId="4" borderId="29" xfId="0" applyFont="1" applyFill="1" applyBorder="1" applyAlignment="1" applyProtection="1">
      <alignment horizontal="center" vertical="center" wrapText="1"/>
      <protection locked="0"/>
    </xf>
    <xf numFmtId="0" fontId="21" fillId="4" borderId="68" xfId="0" applyFont="1" applyFill="1" applyBorder="1" applyAlignment="1">
      <alignment vertical="center"/>
    </xf>
    <xf numFmtId="0" fontId="17" fillId="4" borderId="68" xfId="3" applyFont="1" applyFill="1" applyBorder="1" applyAlignment="1">
      <alignment vertical="center"/>
    </xf>
    <xf numFmtId="0" fontId="8" fillId="0" borderId="2" xfId="0" applyFont="1" applyBorder="1" applyAlignment="1">
      <alignment vertical="center"/>
    </xf>
    <xf numFmtId="0" fontId="0" fillId="0" borderId="0" xfId="0"/>
    <xf numFmtId="0" fontId="8" fillId="0" borderId="0" xfId="0" applyFont="1" applyAlignment="1">
      <alignment horizontal="center" vertical="center"/>
    </xf>
    <xf numFmtId="167" fontId="8" fillId="0" borderId="58" xfId="0" applyNumberFormat="1" applyFont="1" applyBorder="1" applyAlignment="1" applyProtection="1">
      <alignment horizontal="center" vertical="center"/>
      <protection locked="0"/>
    </xf>
    <xf numFmtId="167" fontId="8" fillId="0" borderId="57" xfId="0" applyNumberFormat="1" applyFont="1" applyBorder="1" applyAlignment="1" applyProtection="1">
      <alignment horizontal="center" vertical="center"/>
      <protection locked="0"/>
    </xf>
    <xf numFmtId="167" fontId="8" fillId="0" borderId="62" xfId="0" applyNumberFormat="1" applyFont="1" applyBorder="1" applyAlignment="1" applyProtection="1">
      <alignment horizontal="center" vertical="center"/>
      <protection locked="0"/>
    </xf>
    <xf numFmtId="167" fontId="8" fillId="0" borderId="59" xfId="0" applyNumberFormat="1" applyFont="1" applyBorder="1" applyAlignment="1" applyProtection="1">
      <alignment horizontal="center" vertical="center"/>
      <protection locked="0"/>
    </xf>
    <xf numFmtId="167" fontId="8" fillId="0" borderId="73" xfId="0" applyNumberFormat="1" applyFont="1" applyBorder="1" applyAlignment="1" applyProtection="1">
      <alignment horizontal="center" vertical="center"/>
      <protection locked="0"/>
    </xf>
    <xf numFmtId="0" fontId="8" fillId="5" borderId="11" xfId="0" applyFont="1" applyFill="1" applyBorder="1" applyAlignment="1" applyProtection="1">
      <alignment vertical="center" wrapText="1"/>
      <protection locked="0"/>
    </xf>
    <xf numFmtId="0" fontId="8" fillId="5" borderId="10" xfId="0" applyFont="1" applyFill="1" applyBorder="1" applyAlignment="1" applyProtection="1">
      <alignment vertical="center" wrapText="1"/>
      <protection locked="0"/>
    </xf>
    <xf numFmtId="0" fontId="1" fillId="4" borderId="7" xfId="0" applyFont="1" applyFill="1" applyBorder="1" applyAlignment="1">
      <alignment vertical="center"/>
    </xf>
    <xf numFmtId="0" fontId="8" fillId="0" borderId="0" xfId="0" applyFont="1" applyAlignment="1">
      <alignment horizontal="center"/>
    </xf>
    <xf numFmtId="0" fontId="8" fillId="0" borderId="0" xfId="0" applyFont="1" applyFill="1" applyBorder="1" applyAlignment="1" applyProtection="1">
      <alignment horizontal="center" vertical="center" wrapText="1"/>
      <protection hidden="1"/>
    </xf>
    <xf numFmtId="0" fontId="8" fillId="0" borderId="2" xfId="0" applyFont="1" applyBorder="1"/>
    <xf numFmtId="49" fontId="8" fillId="5" borderId="18" xfId="0" applyNumberFormat="1" applyFont="1" applyFill="1" applyBorder="1" applyAlignment="1">
      <alignment horizontal="center" vertical="center"/>
    </xf>
    <xf numFmtId="0" fontId="0" fillId="0" borderId="0" xfId="0"/>
    <xf numFmtId="0" fontId="20" fillId="0" borderId="0" xfId="0" applyFont="1"/>
    <xf numFmtId="0" fontId="0" fillId="0" borderId="0" xfId="0"/>
    <xf numFmtId="0" fontId="30" fillId="13" borderId="8" xfId="3" applyFont="1" applyFill="1" applyBorder="1" applyAlignment="1">
      <alignment horizontal="right"/>
    </xf>
    <xf numFmtId="0" fontId="0" fillId="0" borderId="0" xfId="0"/>
    <xf numFmtId="0" fontId="0" fillId="0" borderId="0" xfId="0"/>
    <xf numFmtId="0" fontId="3" fillId="5" borderId="58" xfId="0" applyFont="1" applyFill="1" applyBorder="1" applyAlignment="1">
      <alignment horizontal="center" vertical="center" wrapText="1"/>
    </xf>
    <xf numFmtId="0" fontId="8" fillId="0" borderId="90" xfId="0" applyFont="1" applyBorder="1" applyAlignment="1" applyProtection="1">
      <alignment horizontal="center" vertical="center" wrapText="1"/>
      <protection locked="0"/>
    </xf>
    <xf numFmtId="167" fontId="8" fillId="0" borderId="78" xfId="0" applyNumberFormat="1" applyFont="1" applyBorder="1" applyAlignment="1" applyProtection="1">
      <alignment horizontal="center" vertical="center"/>
      <protection locked="0"/>
    </xf>
    <xf numFmtId="167" fontId="8" fillId="0" borderId="91" xfId="0" applyNumberFormat="1" applyFont="1" applyBorder="1" applyAlignment="1" applyProtection="1">
      <alignment horizontal="center" vertical="center"/>
      <protection locked="0"/>
    </xf>
    <xf numFmtId="167" fontId="8" fillId="0" borderId="90" xfId="0" applyNumberFormat="1" applyFont="1" applyBorder="1" applyAlignment="1" applyProtection="1">
      <alignment horizontal="center" vertical="center"/>
      <protection locked="0"/>
    </xf>
    <xf numFmtId="167" fontId="8" fillId="0" borderId="89" xfId="0" applyNumberFormat="1" applyFont="1" applyBorder="1" applyAlignment="1" applyProtection="1">
      <alignment horizontal="center" vertical="center"/>
      <protection locked="0"/>
    </xf>
    <xf numFmtId="167" fontId="8" fillId="0" borderId="81" xfId="0" applyNumberFormat="1" applyFont="1" applyBorder="1" applyAlignment="1" applyProtection="1">
      <alignment horizontal="center" vertical="center"/>
      <protection locked="0"/>
    </xf>
    <xf numFmtId="0" fontId="8" fillId="0" borderId="0" xfId="0" applyFont="1" applyAlignment="1">
      <alignment horizontal="left"/>
    </xf>
    <xf numFmtId="0" fontId="17" fillId="0" borderId="8" xfId="3" applyFont="1" applyBorder="1" applyAlignment="1">
      <alignment horizontal="right" vertical="center"/>
    </xf>
    <xf numFmtId="0" fontId="0" fillId="0" borderId="0" xfId="0" applyFill="1"/>
    <xf numFmtId="0" fontId="20" fillId="13" borderId="7" xfId="0" applyFont="1" applyFill="1" applyBorder="1"/>
    <xf numFmtId="0" fontId="3" fillId="12" borderId="86" xfId="1" applyFont="1" applyFill="1" applyBorder="1" applyAlignment="1">
      <alignment horizontal="center" vertical="center" wrapText="1"/>
    </xf>
    <xf numFmtId="0" fontId="3" fillId="12" borderId="87" xfId="1" applyFont="1" applyFill="1" applyBorder="1" applyAlignment="1">
      <alignment horizontal="center" vertical="center" wrapText="1"/>
    </xf>
    <xf numFmtId="0" fontId="3" fillId="12" borderId="4" xfId="1" applyFont="1" applyFill="1" applyBorder="1" applyAlignment="1">
      <alignment horizontal="center" vertical="center" wrapText="1"/>
    </xf>
    <xf numFmtId="0" fontId="3" fillId="12" borderId="88" xfId="1" applyFont="1" applyFill="1" applyBorder="1" applyAlignment="1">
      <alignment horizontal="center" vertical="center" wrapText="1"/>
    </xf>
    <xf numFmtId="0" fontId="3" fillId="12" borderId="9" xfId="1" applyFont="1" applyFill="1" applyBorder="1" applyAlignment="1">
      <alignment horizontal="center" vertical="center" wrapText="1"/>
    </xf>
    <xf numFmtId="0" fontId="8" fillId="0" borderId="7" xfId="0" applyFont="1" applyBorder="1" applyAlignment="1">
      <alignment horizontal="left" vertical="center"/>
    </xf>
    <xf numFmtId="0" fontId="0" fillId="0" borderId="0" xfId="0" applyAlignment="1">
      <alignment horizontal="left" vertical="top" wrapText="1"/>
    </xf>
    <xf numFmtId="0" fontId="32" fillId="0" borderId="0" xfId="0" applyFont="1"/>
    <xf numFmtId="0" fontId="8" fillId="0" borderId="57" xfId="0" applyFont="1" applyBorder="1" applyAlignment="1" applyProtection="1">
      <alignment horizontal="center" vertical="center" wrapText="1"/>
      <protection locked="0"/>
    </xf>
    <xf numFmtId="0" fontId="0" fillId="0" borderId="0" xfId="0" applyAlignment="1">
      <alignment horizontal="left" vertical="top" wrapText="1"/>
    </xf>
    <xf numFmtId="0" fontId="8" fillId="0" borderId="29" xfId="0" applyFont="1" applyBorder="1" applyAlignment="1" applyProtection="1">
      <alignment horizontal="center" vertical="center" wrapText="1"/>
      <protection locked="0"/>
    </xf>
    <xf numFmtId="49" fontId="8" fillId="0" borderId="63" xfId="0" applyNumberFormat="1" applyFont="1" applyBorder="1" applyAlignment="1" applyProtection="1">
      <alignment horizontal="center" vertical="center" wrapText="1"/>
      <protection locked="0"/>
    </xf>
    <xf numFmtId="49" fontId="8" fillId="0" borderId="60" xfId="0" applyNumberFormat="1" applyFont="1" applyBorder="1" applyAlignment="1" applyProtection="1">
      <alignment horizontal="center" vertical="center" wrapText="1"/>
      <protection locked="0"/>
    </xf>
    <xf numFmtId="49" fontId="8" fillId="0" borderId="52" xfId="0" applyNumberFormat="1" applyFont="1" applyBorder="1" applyAlignment="1" applyProtection="1">
      <alignment horizontal="center" vertical="center" wrapText="1"/>
      <protection locked="0"/>
    </xf>
    <xf numFmtId="0" fontId="8" fillId="4" borderId="38" xfId="0" applyFont="1" applyFill="1" applyBorder="1" applyAlignment="1" applyProtection="1">
      <alignment horizontal="center" vertical="center" wrapText="1"/>
      <protection locked="0"/>
    </xf>
    <xf numFmtId="49" fontId="8" fillId="0" borderId="0" xfId="0" applyNumberFormat="1" applyFont="1" applyAlignment="1">
      <alignment vertical="center"/>
    </xf>
    <xf numFmtId="0" fontId="38" fillId="0" borderId="0" xfId="10"/>
    <xf numFmtId="49" fontId="8" fillId="5" borderId="102" xfId="0" applyNumberFormat="1" applyFont="1" applyFill="1" applyBorder="1" applyAlignment="1" applyProtection="1">
      <alignment horizontal="center" vertical="center" wrapText="1"/>
      <protection locked="0"/>
    </xf>
    <xf numFmtId="49" fontId="8" fillId="5" borderId="104" xfId="0" applyNumberFormat="1" applyFont="1" applyFill="1" applyBorder="1" applyAlignment="1">
      <alignment horizontal="center" vertical="center"/>
    </xf>
    <xf numFmtId="49" fontId="32" fillId="5" borderId="104" xfId="0" applyNumberFormat="1" applyFont="1" applyFill="1" applyBorder="1" applyAlignment="1">
      <alignment horizontal="center" vertical="center"/>
    </xf>
    <xf numFmtId="49" fontId="8" fillId="5" borderId="113" xfId="0" applyNumberFormat="1" applyFont="1" applyFill="1" applyBorder="1" applyAlignment="1">
      <alignment horizontal="center" vertical="center"/>
    </xf>
    <xf numFmtId="49" fontId="32" fillId="5" borderId="42" xfId="0" applyNumberFormat="1" applyFont="1" applyFill="1" applyBorder="1" applyAlignment="1">
      <alignment horizontal="center" vertical="center"/>
    </xf>
    <xf numFmtId="49" fontId="32" fillId="5" borderId="114" xfId="0" applyNumberFormat="1" applyFont="1" applyFill="1" applyBorder="1" applyAlignment="1">
      <alignment horizontal="center" vertical="center"/>
    </xf>
    <xf numFmtId="49" fontId="32" fillId="5" borderId="74" xfId="0" applyNumberFormat="1" applyFont="1" applyFill="1" applyBorder="1" applyAlignment="1">
      <alignment horizontal="center" vertical="center"/>
    </xf>
    <xf numFmtId="49" fontId="32" fillId="5" borderId="113" xfId="0" applyNumberFormat="1" applyFont="1" applyFill="1" applyBorder="1" applyAlignment="1">
      <alignment horizontal="center" vertical="center"/>
    </xf>
    <xf numFmtId="49" fontId="32" fillId="5" borderId="22" xfId="0" applyNumberFormat="1" applyFont="1" applyFill="1" applyBorder="1" applyAlignment="1">
      <alignment horizontal="center" vertical="center"/>
    </xf>
    <xf numFmtId="0" fontId="34" fillId="0" borderId="0" xfId="0" applyFont="1" applyAlignment="1">
      <alignment vertical="center"/>
    </xf>
    <xf numFmtId="49" fontId="32" fillId="5" borderId="107" xfId="0" applyNumberFormat="1" applyFont="1" applyFill="1" applyBorder="1" applyAlignment="1">
      <alignment horizontal="center" vertical="center"/>
    </xf>
    <xf numFmtId="49" fontId="32" fillId="5" borderId="106" xfId="0" applyNumberFormat="1" applyFont="1" applyFill="1" applyBorder="1" applyAlignment="1">
      <alignment horizontal="center" vertical="center"/>
    </xf>
    <xf numFmtId="49" fontId="32" fillId="5" borderId="49" xfId="0" applyNumberFormat="1" applyFont="1" applyFill="1" applyBorder="1" applyAlignment="1">
      <alignment horizontal="center" vertical="center"/>
    </xf>
    <xf numFmtId="49" fontId="32" fillId="5" borderId="116" xfId="0" applyNumberFormat="1" applyFont="1" applyFill="1" applyBorder="1" applyAlignment="1">
      <alignment horizontal="center" vertical="center"/>
    </xf>
    <xf numFmtId="0" fontId="0" fillId="18" borderId="0" xfId="0" applyFill="1"/>
    <xf numFmtId="0" fontId="9" fillId="0" borderId="0" xfId="0" applyFont="1"/>
    <xf numFmtId="0" fontId="4" fillId="0" borderId="0" xfId="0" applyFont="1"/>
    <xf numFmtId="0" fontId="9" fillId="17" borderId="9" xfId="0" applyFont="1" applyFill="1" applyBorder="1" applyAlignment="1">
      <alignment horizontal="center" vertical="center" wrapText="1"/>
    </xf>
    <xf numFmtId="0" fontId="3" fillId="5" borderId="57" xfId="0" applyFont="1" applyFill="1" applyBorder="1" applyAlignment="1">
      <alignment horizontal="center" vertical="center" wrapText="1"/>
    </xf>
    <xf numFmtId="0" fontId="8" fillId="0" borderId="41" xfId="0" applyFont="1" applyBorder="1" applyAlignment="1" applyProtection="1">
      <alignment horizontal="center" vertical="center" wrapText="1"/>
      <protection locked="0"/>
    </xf>
    <xf numFmtId="49" fontId="8" fillId="10" borderId="27" xfId="0" applyNumberFormat="1" applyFont="1" applyFill="1" applyBorder="1" applyAlignment="1">
      <alignment horizontal="center" vertical="center"/>
    </xf>
    <xf numFmtId="3" fontId="8" fillId="0" borderId="117" xfId="0" applyNumberFormat="1" applyFont="1" applyBorder="1" applyAlignment="1" applyProtection="1">
      <alignment horizontal="center" vertical="center" wrapText="1"/>
      <protection locked="0"/>
    </xf>
    <xf numFmtId="49" fontId="8" fillId="10" borderId="104" xfId="0" applyNumberFormat="1" applyFont="1" applyFill="1" applyBorder="1" applyAlignment="1">
      <alignment horizontal="center" vertical="center"/>
    </xf>
    <xf numFmtId="0" fontId="37" fillId="4" borderId="7" xfId="3" applyFont="1" applyFill="1" applyBorder="1" applyAlignment="1">
      <alignment vertical="center"/>
    </xf>
    <xf numFmtId="49" fontId="8" fillId="10" borderId="57" xfId="0" applyNumberFormat="1" applyFont="1" applyFill="1" applyBorder="1" applyAlignment="1">
      <alignment horizontal="center" vertical="center" wrapText="1"/>
    </xf>
    <xf numFmtId="49" fontId="8" fillId="10" borderId="90" xfId="0" applyNumberFormat="1" applyFont="1" applyFill="1" applyBorder="1" applyAlignment="1">
      <alignment horizontal="center" vertical="center" wrapText="1"/>
    </xf>
    <xf numFmtId="0" fontId="17" fillId="4" borderId="7" xfId="3" applyFont="1" applyFill="1" applyBorder="1" applyAlignment="1">
      <alignment vertical="center"/>
    </xf>
    <xf numFmtId="49" fontId="8" fillId="0" borderId="29" xfId="0" applyNumberFormat="1" applyFont="1" applyBorder="1" applyAlignment="1" applyProtection="1">
      <alignment horizontal="center" vertical="center" wrapText="1"/>
      <protection locked="0"/>
    </xf>
    <xf numFmtId="49" fontId="8" fillId="0" borderId="24" xfId="0" applyNumberFormat="1" applyFont="1" applyBorder="1" applyAlignment="1" applyProtection="1">
      <alignment horizontal="center" vertical="center" wrapText="1"/>
      <protection locked="0"/>
    </xf>
    <xf numFmtId="0" fontId="9" fillId="17" borderId="70" xfId="0" applyFont="1" applyFill="1" applyBorder="1" applyAlignment="1">
      <alignment horizontal="center" vertical="center" wrapText="1"/>
    </xf>
    <xf numFmtId="49" fontId="8" fillId="5" borderId="100" xfId="4" applyNumberFormat="1" applyFont="1" applyFill="1" applyBorder="1" applyAlignment="1" applyProtection="1">
      <alignment horizontal="center" vertical="center"/>
      <protection locked="0"/>
    </xf>
    <xf numFmtId="49" fontId="8" fillId="5" borderId="101" xfId="4" applyNumberFormat="1" applyFont="1" applyFill="1" applyBorder="1" applyAlignment="1" applyProtection="1">
      <alignment horizontal="center" vertical="center"/>
      <protection locked="0"/>
    </xf>
    <xf numFmtId="0" fontId="8" fillId="0" borderId="108" xfId="4" applyNumberFormat="1" applyFont="1" applyBorder="1" applyAlignment="1" applyProtection="1">
      <alignment horizontal="center" vertical="center" wrapText="1"/>
      <protection locked="0"/>
    </xf>
    <xf numFmtId="0" fontId="9" fillId="17" borderId="118" xfId="0" applyFont="1" applyFill="1" applyBorder="1" applyAlignment="1">
      <alignment horizontal="center" vertical="center" wrapText="1"/>
    </xf>
    <xf numFmtId="49" fontId="8" fillId="0" borderId="25" xfId="0" applyNumberFormat="1" applyFont="1" applyBorder="1" applyAlignment="1" applyProtection="1">
      <alignment horizontal="center" vertical="center" wrapText="1"/>
      <protection locked="0"/>
    </xf>
    <xf numFmtId="49" fontId="8" fillId="0" borderId="102" xfId="0" applyNumberFormat="1" applyFont="1" applyBorder="1" applyAlignment="1" applyProtection="1">
      <alignment horizontal="center" vertical="center" wrapText="1"/>
      <protection locked="0"/>
    </xf>
    <xf numFmtId="49" fontId="8" fillId="0" borderId="107" xfId="0" applyNumberFormat="1" applyFont="1" applyBorder="1" applyAlignment="1" applyProtection="1">
      <alignment horizontal="center" vertical="center" wrapText="1"/>
      <protection locked="0"/>
    </xf>
    <xf numFmtId="49" fontId="8" fillId="0" borderId="108" xfId="0" applyNumberFormat="1" applyFont="1" applyBorder="1" applyAlignment="1" applyProtection="1">
      <alignment horizontal="center" vertical="center" wrapText="1"/>
      <protection locked="0"/>
    </xf>
    <xf numFmtId="49" fontId="8" fillId="0" borderId="116" xfId="0" applyNumberFormat="1" applyFont="1" applyBorder="1" applyAlignment="1" applyProtection="1">
      <alignment horizontal="center" vertical="center" wrapText="1"/>
      <protection locked="0"/>
    </xf>
    <xf numFmtId="49" fontId="8" fillId="10" borderId="84" xfId="0" applyNumberFormat="1" applyFont="1" applyFill="1" applyBorder="1" applyAlignment="1">
      <alignment horizontal="center" vertical="center" wrapText="1"/>
    </xf>
    <xf numFmtId="0" fontId="16" fillId="10" borderId="57" xfId="0" applyFont="1" applyFill="1" applyBorder="1" applyAlignment="1">
      <alignment vertical="center" wrapText="1"/>
    </xf>
    <xf numFmtId="0" fontId="16" fillId="10" borderId="84" xfId="0" applyFont="1" applyFill="1" applyBorder="1" applyAlignment="1">
      <alignment vertical="center" wrapText="1"/>
    </xf>
    <xf numFmtId="49" fontId="8" fillId="10" borderId="59" xfId="0" applyNumberFormat="1" applyFont="1" applyFill="1" applyBorder="1" applyAlignment="1">
      <alignment horizontal="center" vertical="center" wrapText="1"/>
    </xf>
    <xf numFmtId="0" fontId="16" fillId="10" borderId="78" xfId="0" applyFont="1" applyFill="1" applyBorder="1" applyAlignment="1">
      <alignment vertical="center"/>
    </xf>
    <xf numFmtId="49" fontId="8" fillId="10" borderId="71" xfId="0" applyNumberFormat="1" applyFont="1" applyFill="1" applyBorder="1" applyAlignment="1">
      <alignment horizontal="center" vertical="center"/>
    </xf>
    <xf numFmtId="0" fontId="8" fillId="5" borderId="12" xfId="0" applyFont="1" applyFill="1" applyBorder="1" applyAlignment="1">
      <alignment horizontal="left" vertical="center"/>
    </xf>
    <xf numFmtId="0" fontId="14" fillId="0" borderId="0" xfId="0" applyFont="1" applyAlignment="1">
      <alignment horizontal="left" vertical="center"/>
    </xf>
    <xf numFmtId="0" fontId="14" fillId="0" borderId="0" xfId="0" applyFont="1"/>
    <xf numFmtId="0" fontId="9" fillId="17" borderId="56" xfId="0" applyFont="1" applyFill="1" applyBorder="1" applyAlignment="1">
      <alignment horizontal="center" vertical="center" wrapText="1"/>
    </xf>
    <xf numFmtId="0" fontId="8" fillId="0" borderId="120" xfId="0" applyFont="1" applyBorder="1" applyAlignment="1" applyProtection="1">
      <alignment horizontal="center" vertical="center" wrapText="1"/>
      <protection locked="0"/>
    </xf>
    <xf numFmtId="0" fontId="7" fillId="4" borderId="2" xfId="6" applyFill="1" applyBorder="1" applyAlignment="1" applyProtection="1">
      <alignment vertical="center"/>
    </xf>
    <xf numFmtId="49" fontId="8" fillId="5" borderId="112" xfId="0" applyNumberFormat="1" applyFont="1" applyFill="1" applyBorder="1" applyAlignment="1" applyProtection="1">
      <alignment horizontal="center" vertical="center" wrapText="1"/>
      <protection locked="0"/>
    </xf>
    <xf numFmtId="49" fontId="3" fillId="5" borderId="103" xfId="0" applyNumberFormat="1" applyFont="1" applyFill="1" applyBorder="1" applyAlignment="1">
      <alignment horizontal="center" vertical="center" wrapText="1"/>
    </xf>
    <xf numFmtId="49" fontId="8" fillId="5" borderId="103" xfId="0" applyNumberFormat="1" applyFont="1" applyFill="1" applyBorder="1" applyAlignment="1">
      <alignment horizontal="center" vertical="center"/>
    </xf>
    <xf numFmtId="49" fontId="8" fillId="5" borderId="111" xfId="0" applyNumberFormat="1" applyFont="1" applyFill="1" applyBorder="1" applyAlignment="1">
      <alignment horizontal="center" vertical="center"/>
    </xf>
    <xf numFmtId="49" fontId="3" fillId="5" borderId="39" xfId="0" applyNumberFormat="1" applyFont="1" applyFill="1" applyBorder="1" applyAlignment="1">
      <alignment horizontal="center" vertical="center" wrapText="1"/>
    </xf>
    <xf numFmtId="44" fontId="8" fillId="0" borderId="26" xfId="9" applyFont="1" applyBorder="1" applyAlignment="1" applyProtection="1">
      <alignment horizontal="center" vertical="center"/>
      <protection locked="0"/>
    </xf>
    <xf numFmtId="49" fontId="3" fillId="5" borderId="29" xfId="0" applyNumberFormat="1" applyFont="1" applyFill="1" applyBorder="1" applyAlignment="1">
      <alignment horizontal="center" vertical="center" wrapText="1"/>
    </xf>
    <xf numFmtId="49" fontId="3" fillId="5" borderId="102" xfId="0" applyNumberFormat="1" applyFont="1" applyFill="1" applyBorder="1" applyAlignment="1">
      <alignment horizontal="center" vertical="center" wrapText="1"/>
    </xf>
    <xf numFmtId="49" fontId="3" fillId="5" borderId="112" xfId="0" applyNumberFormat="1" applyFont="1" applyFill="1" applyBorder="1" applyAlignment="1">
      <alignment horizontal="center" vertical="center" wrapText="1"/>
    </xf>
    <xf numFmtId="0" fontId="0" fillId="4" borderId="0" xfId="0" applyFill="1"/>
    <xf numFmtId="0" fontId="0" fillId="4" borderId="0" xfId="0" applyFill="1"/>
    <xf numFmtId="49" fontId="3" fillId="5" borderId="102" xfId="0" applyNumberFormat="1" applyFont="1" applyFill="1" applyBorder="1" applyAlignment="1">
      <alignment horizontal="center" vertical="top" wrapText="1"/>
    </xf>
    <xf numFmtId="49" fontId="3" fillId="5" borderId="108" xfId="0" applyNumberFormat="1" applyFont="1" applyFill="1" applyBorder="1" applyAlignment="1">
      <alignment horizontal="center" vertical="top" wrapText="1"/>
    </xf>
    <xf numFmtId="49" fontId="8" fillId="5" borderId="42" xfId="0" applyNumberFormat="1" applyFont="1" applyFill="1" applyBorder="1" applyAlignment="1">
      <alignment horizontal="center" vertical="center"/>
    </xf>
    <xf numFmtId="49" fontId="8" fillId="5" borderId="114" xfId="0" applyNumberFormat="1" applyFont="1" applyFill="1" applyBorder="1" applyAlignment="1">
      <alignment horizontal="center" vertical="center"/>
    </xf>
    <xf numFmtId="49" fontId="8" fillId="5" borderId="74" xfId="0" applyNumberFormat="1" applyFont="1" applyFill="1" applyBorder="1" applyAlignment="1">
      <alignment horizontal="center" vertical="center"/>
    </xf>
    <xf numFmtId="49" fontId="8" fillId="5" borderId="81" xfId="0" applyNumberFormat="1" applyFont="1" applyFill="1" applyBorder="1" applyAlignment="1">
      <alignment horizontal="center" vertical="center"/>
    </xf>
    <xf numFmtId="0" fontId="12" fillId="0" borderId="7" xfId="2" applyFont="1" applyBorder="1" applyAlignment="1">
      <alignment vertical="center"/>
    </xf>
    <xf numFmtId="0" fontId="9" fillId="17" borderId="1" xfId="0" applyFont="1" applyFill="1" applyBorder="1" applyAlignment="1">
      <alignment horizontal="center" vertical="center" wrapText="1"/>
    </xf>
    <xf numFmtId="0" fontId="0" fillId="4" borderId="0" xfId="0" applyFill="1"/>
    <xf numFmtId="0" fontId="0" fillId="20" borderId="0" xfId="0" applyFill="1"/>
    <xf numFmtId="0" fontId="8" fillId="5" borderId="6" xfId="0" applyFont="1" applyFill="1" applyBorder="1" applyAlignment="1">
      <alignment horizontal="center" vertical="center"/>
    </xf>
    <xf numFmtId="0" fontId="17" fillId="4" borderId="1" xfId="3" applyFont="1" applyFill="1" applyBorder="1" applyAlignment="1">
      <alignment horizontal="left" vertical="center"/>
    </xf>
    <xf numFmtId="3" fontId="8" fillId="0" borderId="56" xfId="0" applyNumberFormat="1" applyFont="1" applyBorder="1" applyAlignment="1" applyProtection="1">
      <alignment horizontal="center" vertical="center" wrapText="1"/>
      <protection locked="0"/>
    </xf>
    <xf numFmtId="0" fontId="9" fillId="17" borderId="57" xfId="0" applyFont="1" applyFill="1" applyBorder="1" applyAlignment="1">
      <alignment horizontal="center" vertical="center"/>
    </xf>
    <xf numFmtId="0" fontId="9" fillId="17" borderId="78" xfId="0" applyFont="1" applyFill="1" applyBorder="1" applyAlignment="1">
      <alignment horizontal="center" vertical="center"/>
    </xf>
    <xf numFmtId="0" fontId="9" fillId="17" borderId="58" xfId="0" applyFont="1" applyFill="1" applyBorder="1" applyAlignment="1">
      <alignment horizontal="center" vertical="center"/>
    </xf>
    <xf numFmtId="49" fontId="3" fillId="5" borderId="102" xfId="0" applyNumberFormat="1" applyFont="1" applyFill="1" applyBorder="1" applyAlignment="1">
      <alignment horizontal="center" vertical="center"/>
    </xf>
    <xf numFmtId="0" fontId="9" fillId="17" borderId="37" xfId="0" applyFont="1" applyFill="1" applyBorder="1" applyAlignment="1">
      <alignment horizontal="center" vertical="center" wrapText="1"/>
    </xf>
    <xf numFmtId="0" fontId="0" fillId="21" borderId="0" xfId="0" applyFill="1"/>
    <xf numFmtId="0" fontId="0" fillId="22" borderId="0" xfId="0" applyFill="1"/>
    <xf numFmtId="0" fontId="0" fillId="23" borderId="0" xfId="0" applyFill="1"/>
    <xf numFmtId="49" fontId="3" fillId="5" borderId="104" xfId="0" applyNumberFormat="1" applyFont="1" applyFill="1" applyBorder="1" applyAlignment="1">
      <alignment horizontal="center" vertical="center"/>
    </xf>
    <xf numFmtId="0" fontId="17" fillId="0" borderId="1" xfId="3" applyFont="1" applyBorder="1"/>
    <xf numFmtId="0" fontId="17" fillId="0" borderId="3" xfId="3" applyFont="1" applyBorder="1" applyAlignment="1">
      <alignment horizontal="right"/>
    </xf>
    <xf numFmtId="0" fontId="8" fillId="5" borderId="0" xfId="0" applyFont="1" applyFill="1" applyBorder="1" applyAlignment="1">
      <alignment vertical="center"/>
    </xf>
    <xf numFmtId="0" fontId="0" fillId="0" borderId="2" xfId="0" applyFill="1" applyBorder="1"/>
    <xf numFmtId="0" fontId="8" fillId="5" borderId="103" xfId="0" applyFont="1" applyFill="1" applyBorder="1" applyAlignment="1">
      <alignment horizontal="center"/>
    </xf>
    <xf numFmtId="49" fontId="8" fillId="5" borderId="103" xfId="0" applyNumberFormat="1" applyFont="1" applyFill="1" applyBorder="1" applyAlignment="1">
      <alignment horizontal="center"/>
    </xf>
    <xf numFmtId="0" fontId="8" fillId="0" borderId="0" xfId="0" applyFont="1" applyBorder="1" applyAlignment="1">
      <alignment vertical="center"/>
    </xf>
    <xf numFmtId="0" fontId="8" fillId="5" borderId="16" xfId="0" applyFont="1" applyFill="1" applyBorder="1" applyAlignment="1" applyProtection="1">
      <alignment vertical="center" wrapText="1"/>
      <protection locked="0"/>
    </xf>
    <xf numFmtId="0" fontId="9" fillId="17" borderId="2" xfId="0" applyFont="1" applyFill="1" applyBorder="1" applyAlignment="1">
      <alignment horizontal="center" vertical="center" wrapText="1"/>
    </xf>
    <xf numFmtId="0" fontId="3" fillId="11" borderId="5" xfId="0" applyFont="1" applyFill="1" applyBorder="1" applyAlignment="1">
      <alignment horizontal="right" vertical="center"/>
    </xf>
    <xf numFmtId="0" fontId="12" fillId="17" borderId="102" xfId="0" applyFont="1" applyFill="1" applyBorder="1" applyAlignment="1">
      <alignment horizontal="center" vertical="center" wrapText="1"/>
    </xf>
    <xf numFmtId="0" fontId="9" fillId="17" borderId="104" xfId="0" applyFont="1" applyFill="1" applyBorder="1" applyAlignment="1">
      <alignment horizontal="center" vertical="center"/>
    </xf>
    <xf numFmtId="49" fontId="32" fillId="5" borderId="33" xfId="0" applyNumberFormat="1" applyFont="1" applyFill="1" applyBorder="1" applyAlignment="1">
      <alignment horizontal="center" vertical="center"/>
    </xf>
    <xf numFmtId="49" fontId="9" fillId="17" borderId="36" xfId="0" applyNumberFormat="1" applyFont="1" applyFill="1" applyBorder="1" applyAlignment="1">
      <alignment horizontal="center" vertical="center"/>
    </xf>
    <xf numFmtId="0" fontId="9" fillId="17" borderId="27" xfId="0" applyFont="1" applyFill="1" applyBorder="1" applyAlignment="1">
      <alignment horizontal="center" vertical="center" wrapText="1"/>
    </xf>
    <xf numFmtId="0" fontId="8" fillId="4" borderId="124" xfId="0" applyFont="1" applyFill="1" applyBorder="1" applyAlignment="1" applyProtection="1">
      <alignment horizontal="center" vertical="center" wrapText="1"/>
      <protection locked="0"/>
    </xf>
    <xf numFmtId="49" fontId="0" fillId="0" borderId="0" xfId="0" applyNumberFormat="1" applyBorder="1"/>
    <xf numFmtId="49" fontId="0" fillId="0" borderId="0" xfId="0" applyNumberFormat="1"/>
    <xf numFmtId="49" fontId="3" fillId="5" borderId="100" xfId="0" applyNumberFormat="1" applyFont="1" applyFill="1" applyBorder="1" applyAlignment="1">
      <alignment horizontal="center" vertical="center" wrapText="1"/>
    </xf>
    <xf numFmtId="49" fontId="8" fillId="5" borderId="100" xfId="0" applyNumberFormat="1" applyFont="1" applyFill="1" applyBorder="1" applyAlignment="1">
      <alignment horizontal="center" vertical="center"/>
    </xf>
    <xf numFmtId="0" fontId="0" fillId="0" borderId="2" xfId="0" applyFill="1" applyBorder="1" applyAlignment="1">
      <alignment horizontal="center"/>
    </xf>
    <xf numFmtId="0" fontId="3" fillId="4" borderId="103" xfId="0" applyFont="1" applyFill="1" applyBorder="1" applyAlignment="1" applyProtection="1">
      <alignment horizontal="center" vertical="center" wrapText="1"/>
      <protection locked="0"/>
    </xf>
    <xf numFmtId="0" fontId="3" fillId="4" borderId="110" xfId="0" applyFont="1" applyFill="1" applyBorder="1" applyAlignment="1" applyProtection="1">
      <alignment horizontal="center" vertical="center" wrapText="1"/>
      <protection locked="0"/>
    </xf>
    <xf numFmtId="0" fontId="3" fillId="10" borderId="43" xfId="0" applyFont="1" applyFill="1" applyBorder="1" applyAlignment="1" applyProtection="1">
      <alignment horizontal="center" vertical="center" wrapText="1"/>
      <protection locked="0"/>
    </xf>
    <xf numFmtId="0" fontId="3" fillId="10" borderId="103" xfId="0" applyFont="1" applyFill="1" applyBorder="1" applyAlignment="1" applyProtection="1">
      <alignment horizontal="center" vertical="center" wrapText="1"/>
      <protection locked="0"/>
    </xf>
    <xf numFmtId="0" fontId="3" fillId="10" borderId="111" xfId="0" applyFont="1" applyFill="1" applyBorder="1" applyAlignment="1" applyProtection="1">
      <alignment horizontal="center" vertical="center" wrapText="1"/>
      <protection locked="0"/>
    </xf>
    <xf numFmtId="0" fontId="3" fillId="10" borderId="110" xfId="0" applyFont="1" applyFill="1" applyBorder="1" applyAlignment="1" applyProtection="1">
      <alignment horizontal="center" vertical="center" wrapText="1"/>
      <protection locked="0"/>
    </xf>
    <xf numFmtId="0" fontId="3" fillId="4" borderId="43" xfId="0" applyFont="1" applyFill="1" applyBorder="1" applyAlignment="1" applyProtection="1">
      <alignment horizontal="center" vertical="center" wrapText="1"/>
      <protection locked="0"/>
    </xf>
    <xf numFmtId="0" fontId="3" fillId="4" borderId="111" xfId="0" applyFont="1" applyFill="1" applyBorder="1" applyAlignment="1" applyProtection="1">
      <alignment horizontal="center" vertical="center" wrapText="1"/>
      <protection locked="0"/>
    </xf>
    <xf numFmtId="0" fontId="9" fillId="17" borderId="35" xfId="0" applyFont="1" applyFill="1" applyBorder="1" applyAlignment="1">
      <alignment horizontal="center" vertical="center" wrapText="1"/>
    </xf>
    <xf numFmtId="0" fontId="9" fillId="17" borderId="46" xfId="0" applyFont="1" applyFill="1" applyBorder="1" applyAlignment="1">
      <alignment horizontal="center" vertical="center" wrapText="1"/>
    </xf>
    <xf numFmtId="0" fontId="8" fillId="4" borderId="125" xfId="0" applyFont="1" applyFill="1" applyBorder="1" applyAlignment="1" applyProtection="1">
      <alignment horizontal="center" vertical="center" wrapText="1"/>
      <protection locked="0"/>
    </xf>
    <xf numFmtId="0" fontId="8" fillId="5" borderId="0" xfId="0" applyFont="1" applyFill="1" applyBorder="1"/>
    <xf numFmtId="3" fontId="8" fillId="0" borderId="103" xfId="0" applyNumberFormat="1" applyFont="1" applyBorder="1" applyAlignment="1" applyProtection="1">
      <alignment horizontal="center" vertical="center" wrapText="1"/>
      <protection locked="0"/>
    </xf>
    <xf numFmtId="0" fontId="39" fillId="5" borderId="10" xfId="0" applyFont="1" applyFill="1" applyBorder="1" applyAlignment="1">
      <alignment horizontal="left" vertical="center" wrapText="1"/>
    </xf>
    <xf numFmtId="0" fontId="40" fillId="0" borderId="104" xfId="0" applyFont="1" applyBorder="1" applyAlignment="1" applyProtection="1">
      <alignment horizontal="center" vertical="center" wrapText="1"/>
      <protection locked="0"/>
    </xf>
    <xf numFmtId="0" fontId="40" fillId="0" borderId="102" xfId="0" applyFont="1" applyBorder="1" applyAlignment="1" applyProtection="1">
      <alignment horizontal="center" vertical="center" wrapText="1"/>
      <protection locked="0"/>
    </xf>
    <xf numFmtId="0" fontId="40" fillId="0" borderId="103" xfId="0" applyFont="1" applyBorder="1" applyAlignment="1" applyProtection="1">
      <alignment horizontal="center" vertical="center" wrapText="1"/>
      <protection locked="0"/>
    </xf>
    <xf numFmtId="0" fontId="40" fillId="0" borderId="43" xfId="0" applyFont="1" applyBorder="1" applyAlignment="1" applyProtection="1">
      <alignment horizontal="center" vertical="center" wrapText="1"/>
      <protection locked="0"/>
    </xf>
    <xf numFmtId="0" fontId="40" fillId="0" borderId="66" xfId="0" applyFont="1" applyBorder="1" applyAlignment="1" applyProtection="1">
      <alignment horizontal="center" vertical="center" wrapText="1"/>
      <protection locked="0"/>
    </xf>
    <xf numFmtId="0" fontId="40" fillId="0" borderId="48" xfId="0" applyFont="1" applyBorder="1" applyAlignment="1" applyProtection="1">
      <alignment horizontal="center" vertical="center" wrapText="1"/>
      <protection locked="0"/>
    </xf>
    <xf numFmtId="0" fontId="17" fillId="0" borderId="2" xfId="3" applyFont="1" applyFill="1" applyBorder="1" applyAlignment="1"/>
    <xf numFmtId="0" fontId="20" fillId="0" borderId="0" xfId="0" applyFont="1" applyAlignment="1">
      <alignment vertical="center"/>
    </xf>
    <xf numFmtId="0" fontId="12" fillId="17" borderId="26" xfId="0" applyFont="1" applyFill="1" applyBorder="1" applyAlignment="1" applyProtection="1">
      <alignment horizontal="center" vertical="center" wrapText="1"/>
      <protection locked="0"/>
    </xf>
    <xf numFmtId="49" fontId="8" fillId="10" borderId="113" xfId="0" applyNumberFormat="1" applyFont="1" applyFill="1" applyBorder="1" applyAlignment="1">
      <alignment horizontal="center" vertical="center"/>
    </xf>
    <xf numFmtId="0" fontId="12" fillId="17" borderId="27" xfId="0" applyFont="1" applyFill="1" applyBorder="1" applyAlignment="1">
      <alignment horizontal="center" vertical="center" wrapText="1"/>
    </xf>
    <xf numFmtId="0" fontId="8" fillId="0" borderId="113" xfId="0" applyFont="1" applyBorder="1" applyAlignment="1" applyProtection="1">
      <alignment horizontal="center" vertical="center" wrapText="1"/>
      <protection locked="0"/>
    </xf>
    <xf numFmtId="0" fontId="9" fillId="17" borderId="0" xfId="0" applyFont="1" applyFill="1" applyBorder="1" applyAlignment="1">
      <alignment horizontal="center" vertical="center" wrapText="1"/>
    </xf>
    <xf numFmtId="49" fontId="40" fillId="0" borderId="75" xfId="0" applyNumberFormat="1" applyFont="1" applyBorder="1" applyAlignment="1" applyProtection="1">
      <alignment horizontal="center" vertical="center" wrapText="1"/>
      <protection locked="0"/>
    </xf>
    <xf numFmtId="49" fontId="8" fillId="0" borderId="135" xfId="0" applyNumberFormat="1" applyFont="1" applyBorder="1" applyAlignment="1" applyProtection="1">
      <alignment horizontal="center" vertical="center" wrapText="1"/>
      <protection locked="0"/>
    </xf>
    <xf numFmtId="9" fontId="8" fillId="0" borderId="127" xfId="4" applyFont="1" applyBorder="1" applyAlignment="1" applyProtection="1">
      <alignment horizontal="center" vertical="center" wrapText="1"/>
      <protection locked="0"/>
    </xf>
    <xf numFmtId="0" fontId="8" fillId="0" borderId="136" xfId="0" applyFont="1" applyBorder="1" applyAlignment="1" applyProtection="1">
      <alignment horizontal="center" vertical="center" wrapText="1"/>
      <protection locked="0"/>
    </xf>
    <xf numFmtId="0" fontId="9" fillId="17" borderId="104" xfId="0" applyFont="1" applyFill="1" applyBorder="1" applyAlignment="1">
      <alignment horizontal="center" vertical="center" wrapText="1"/>
    </xf>
    <xf numFmtId="49" fontId="40" fillId="0" borderId="137" xfId="0" applyNumberFormat="1" applyFont="1" applyBorder="1" applyAlignment="1" applyProtection="1">
      <alignment horizontal="center" vertical="center" wrapText="1"/>
      <protection locked="0"/>
    </xf>
    <xf numFmtId="0" fontId="42" fillId="5" borderId="5" xfId="0" applyFont="1" applyFill="1" applyBorder="1" applyAlignment="1">
      <alignment vertical="center"/>
    </xf>
    <xf numFmtId="0" fontId="3" fillId="4" borderId="102" xfId="0" applyFont="1" applyFill="1" applyBorder="1" applyAlignment="1" applyProtection="1">
      <alignment horizontal="center" vertical="center" wrapText="1"/>
      <protection locked="0"/>
    </xf>
    <xf numFmtId="0" fontId="8" fillId="0" borderId="107" xfId="0" applyFont="1" applyBorder="1" applyAlignment="1" applyProtection="1">
      <alignment horizontal="center" vertical="center"/>
      <protection locked="0"/>
    </xf>
    <xf numFmtId="49" fontId="8" fillId="5" borderId="101" xfId="0" applyNumberFormat="1" applyFont="1" applyFill="1" applyBorder="1" applyAlignment="1">
      <alignment horizontal="center" vertical="center"/>
    </xf>
    <xf numFmtId="0" fontId="41" fillId="17" borderId="26" xfId="0" applyFont="1" applyFill="1" applyBorder="1" applyAlignment="1">
      <alignment horizontal="center" vertical="center" wrapText="1"/>
    </xf>
    <xf numFmtId="0" fontId="8" fillId="5" borderId="9" xfId="0" applyFont="1" applyFill="1" applyBorder="1" applyAlignment="1">
      <alignment horizontal="center"/>
    </xf>
    <xf numFmtId="0" fontId="8" fillId="10" borderId="75" xfId="0" applyFont="1" applyFill="1" applyBorder="1" applyAlignment="1" applyProtection="1">
      <alignment horizontal="center" vertical="center" wrapText="1"/>
      <protection hidden="1"/>
    </xf>
    <xf numFmtId="0" fontId="8" fillId="0" borderId="0" xfId="0" quotePrefix="1" applyFont="1" applyAlignment="1">
      <alignment horizontal="center"/>
    </xf>
    <xf numFmtId="49" fontId="8" fillId="5" borderId="29" xfId="0" applyNumberFormat="1" applyFont="1" applyFill="1" applyBorder="1" applyAlignment="1">
      <alignment horizontal="center" vertical="center"/>
    </xf>
    <xf numFmtId="49" fontId="8" fillId="5" borderId="102" xfId="0" applyNumberFormat="1" applyFont="1" applyFill="1" applyBorder="1" applyAlignment="1">
      <alignment horizontal="center" vertical="center"/>
    </xf>
    <xf numFmtId="0" fontId="9" fillId="17" borderId="102" xfId="0" applyFont="1" applyFill="1" applyBorder="1" applyAlignment="1">
      <alignment horizontal="center" vertical="center"/>
    </xf>
    <xf numFmtId="0" fontId="9" fillId="17" borderId="105" xfId="0" applyFont="1" applyFill="1" applyBorder="1" applyAlignment="1">
      <alignment horizontal="center" vertical="center"/>
    </xf>
    <xf numFmtId="49" fontId="8" fillId="10" borderId="57" xfId="0" applyNumberFormat="1" applyFont="1" applyFill="1" applyBorder="1" applyAlignment="1">
      <alignment horizontal="center" vertical="center"/>
    </xf>
    <xf numFmtId="0" fontId="8" fillId="0" borderId="102" xfId="0" applyFont="1" applyFill="1" applyBorder="1" applyAlignment="1" applyProtection="1">
      <alignment horizontal="center" vertical="center" wrapText="1"/>
      <protection locked="0"/>
    </xf>
    <xf numFmtId="0" fontId="8" fillId="0" borderId="104" xfId="0" applyFont="1" applyFill="1" applyBorder="1" applyAlignment="1" applyProtection="1">
      <alignment horizontal="center" vertical="center" wrapText="1"/>
      <protection locked="0"/>
    </xf>
    <xf numFmtId="1" fontId="8" fillId="0" borderId="102" xfId="8" applyNumberFormat="1" applyFont="1" applyFill="1" applyBorder="1" applyAlignment="1" applyProtection="1">
      <alignment horizontal="center" vertical="center" wrapText="1"/>
      <protection locked="0"/>
    </xf>
    <xf numFmtId="49" fontId="8" fillId="5" borderId="108" xfId="0" applyNumberFormat="1" applyFont="1" applyFill="1" applyBorder="1" applyAlignment="1" applyProtection="1">
      <alignment horizontal="center" vertical="center" wrapText="1"/>
      <protection locked="0"/>
    </xf>
    <xf numFmtId="0" fontId="12" fillId="24" borderId="26" xfId="0" applyFont="1" applyFill="1" applyBorder="1" applyAlignment="1">
      <alignment horizontal="center" vertical="center" wrapText="1"/>
    </xf>
    <xf numFmtId="0" fontId="12" fillId="17" borderId="29" xfId="0" applyFont="1" applyFill="1" applyBorder="1" applyAlignment="1" applyProtection="1">
      <alignment horizontal="center" vertical="center" wrapText="1"/>
      <protection locked="0"/>
    </xf>
    <xf numFmtId="0" fontId="41" fillId="17" borderId="10" xfId="0" applyFont="1" applyFill="1" applyBorder="1" applyAlignment="1">
      <alignment horizontal="center" vertical="center" wrapText="1"/>
    </xf>
    <xf numFmtId="49" fontId="42" fillId="0" borderId="0" xfId="0" applyNumberFormat="1" applyFont="1" applyFill="1" applyBorder="1" applyAlignment="1">
      <alignment horizontal="center" vertical="center"/>
    </xf>
    <xf numFmtId="49" fontId="42" fillId="17" borderId="41" xfId="0" applyNumberFormat="1" applyFont="1" applyFill="1" applyBorder="1" applyAlignment="1">
      <alignment horizontal="center" vertical="center" wrapText="1"/>
    </xf>
    <xf numFmtId="49" fontId="42" fillId="17" borderId="112" xfId="0" applyNumberFormat="1" applyFont="1" applyFill="1" applyBorder="1" applyAlignment="1">
      <alignment horizontal="center" vertical="center" wrapText="1"/>
    </xf>
    <xf numFmtId="49" fontId="12" fillId="17" borderId="112" xfId="0" applyNumberFormat="1" applyFont="1" applyFill="1" applyBorder="1" applyAlignment="1">
      <alignment horizontal="center" vertical="center" wrapText="1"/>
    </xf>
    <xf numFmtId="0" fontId="0" fillId="0" borderId="0" xfId="0"/>
    <xf numFmtId="0" fontId="8" fillId="0" borderId="0" xfId="0" applyFont="1"/>
    <xf numFmtId="0" fontId="3" fillId="0" borderId="102" xfId="0" applyFont="1" applyBorder="1" applyAlignment="1" applyProtection="1">
      <alignment horizontal="center" vertical="center" wrapText="1"/>
      <protection locked="0"/>
    </xf>
    <xf numFmtId="0" fontId="17" fillId="4" borderId="8" xfId="3" applyFont="1" applyFill="1" applyBorder="1" applyAlignment="1">
      <alignment horizontal="right" vertical="center"/>
    </xf>
    <xf numFmtId="9" fontId="40" fillId="0" borderId="51" xfId="0" applyNumberFormat="1" applyFont="1" applyBorder="1" applyAlignment="1" applyProtection="1">
      <alignment horizontal="center" vertical="center" wrapText="1"/>
      <protection locked="0"/>
    </xf>
    <xf numFmtId="9" fontId="40" fillId="0" borderId="105" xfId="0" applyNumberFormat="1" applyFont="1" applyBorder="1" applyAlignment="1" applyProtection="1">
      <alignment horizontal="center" vertical="center" wrapText="1"/>
      <protection locked="0"/>
    </xf>
    <xf numFmtId="0" fontId="8" fillId="5" borderId="4" xfId="0" applyFont="1" applyFill="1" applyBorder="1" applyAlignment="1">
      <alignment horizontal="center" vertical="center" wrapText="1"/>
    </xf>
    <xf numFmtId="0" fontId="12" fillId="17" borderId="29" xfId="0" applyFont="1" applyFill="1" applyBorder="1" applyAlignment="1">
      <alignment horizontal="center" vertical="center" wrapText="1"/>
    </xf>
    <xf numFmtId="0" fontId="9" fillId="17" borderId="29" xfId="0" applyFont="1" applyFill="1" applyBorder="1" applyAlignment="1" applyProtection="1">
      <alignment horizontal="center" vertical="center" wrapText="1"/>
      <protection locked="0"/>
    </xf>
    <xf numFmtId="0" fontId="9" fillId="17" borderId="102" xfId="0" applyFont="1" applyFill="1" applyBorder="1" applyAlignment="1">
      <alignment horizontal="center" vertical="center"/>
    </xf>
    <xf numFmtId="0" fontId="9" fillId="17" borderId="108" xfId="0" applyFont="1" applyFill="1" applyBorder="1" applyAlignment="1">
      <alignment horizontal="center" vertical="center" wrapText="1"/>
    </xf>
    <xf numFmtId="0" fontId="12" fillId="17" borderId="102" xfId="7" quotePrefix="1" applyFont="1" applyFill="1" applyBorder="1" applyAlignment="1">
      <alignment horizontal="center" vertical="center" wrapText="1"/>
    </xf>
    <xf numFmtId="0" fontId="12" fillId="17" borderId="102" xfId="7" applyFont="1" applyFill="1" applyBorder="1" applyAlignment="1">
      <alignment horizontal="center" vertical="center" wrapText="1"/>
    </xf>
    <xf numFmtId="0" fontId="8" fillId="0" borderId="105" xfId="0" applyFont="1" applyBorder="1" applyAlignment="1" applyProtection="1">
      <alignment horizontal="center" vertical="center" wrapText="1"/>
      <protection locked="0"/>
    </xf>
    <xf numFmtId="0" fontId="42" fillId="5" borderId="0" xfId="0" applyFont="1" applyFill="1" applyBorder="1" applyAlignment="1">
      <alignment vertical="center" wrapText="1"/>
    </xf>
    <xf numFmtId="49" fontId="25" fillId="24" borderId="113" xfId="0" applyNumberFormat="1" applyFont="1" applyFill="1" applyBorder="1" applyAlignment="1">
      <alignment horizontal="center" vertical="center" wrapText="1"/>
    </xf>
    <xf numFmtId="0" fontId="12" fillId="24" borderId="29" xfId="0" applyFont="1" applyFill="1" applyBorder="1" applyAlignment="1">
      <alignment horizontal="center" vertical="center" wrapText="1"/>
    </xf>
    <xf numFmtId="49" fontId="25" fillId="24" borderId="115" xfId="0" applyNumberFormat="1" applyFont="1" applyFill="1" applyBorder="1" applyAlignment="1">
      <alignment horizontal="center" vertical="center" wrapText="1"/>
    </xf>
    <xf numFmtId="0" fontId="0" fillId="0" borderId="0" xfId="0"/>
    <xf numFmtId="49" fontId="8" fillId="5" borderId="29" xfId="0" applyNumberFormat="1" applyFont="1" applyFill="1" applyBorder="1" applyAlignment="1" applyProtection="1">
      <alignment horizontal="center" vertical="center" wrapText="1"/>
      <protection locked="0"/>
    </xf>
    <xf numFmtId="0" fontId="8" fillId="0" borderId="7" xfId="0" applyFont="1" applyBorder="1" applyAlignment="1"/>
    <xf numFmtId="0" fontId="9" fillId="17" borderId="104" xfId="0" applyFont="1" applyFill="1" applyBorder="1" applyAlignment="1">
      <alignment horizontal="center" vertical="center"/>
    </xf>
    <xf numFmtId="0" fontId="9" fillId="17" borderId="16" xfId="0" applyFont="1" applyFill="1" applyBorder="1" applyAlignment="1">
      <alignment horizontal="center" vertical="center" wrapText="1"/>
    </xf>
    <xf numFmtId="0" fontId="40" fillId="0" borderId="0" xfId="0" applyFont="1" applyAlignment="1">
      <alignment vertical="center"/>
    </xf>
    <xf numFmtId="0" fontId="40" fillId="5" borderId="54" xfId="0" applyFont="1" applyFill="1" applyBorder="1" applyAlignment="1">
      <alignment vertical="center"/>
    </xf>
    <xf numFmtId="49" fontId="40" fillId="5" borderId="100" xfId="0" applyNumberFormat="1" applyFont="1" applyFill="1" applyBorder="1" applyAlignment="1">
      <alignment horizontal="center" vertical="center"/>
    </xf>
    <xf numFmtId="49" fontId="40" fillId="5" borderId="106" xfId="0" applyNumberFormat="1" applyFont="1" applyFill="1" applyBorder="1" applyAlignment="1">
      <alignment horizontal="center" vertical="center"/>
    </xf>
    <xf numFmtId="49" fontId="40" fillId="5" borderId="41" xfId="0" applyNumberFormat="1" applyFont="1" applyFill="1" applyBorder="1" applyAlignment="1">
      <alignment horizontal="center" vertical="center"/>
    </xf>
    <xf numFmtId="164" fontId="3" fillId="4" borderId="112" xfId="0" applyNumberFormat="1" applyFont="1" applyFill="1" applyBorder="1" applyAlignment="1" applyProtection="1">
      <alignment horizontal="center" vertical="center" wrapText="1"/>
      <protection locked="0"/>
    </xf>
    <xf numFmtId="0" fontId="3" fillId="4" borderId="115" xfId="0" applyFont="1" applyFill="1" applyBorder="1" applyAlignment="1" applyProtection="1">
      <alignment horizontal="center" vertical="center" wrapText="1"/>
      <protection locked="0"/>
    </xf>
    <xf numFmtId="9" fontId="40" fillId="0" borderId="102" xfId="0" applyNumberFormat="1" applyFont="1" applyBorder="1" applyAlignment="1" applyProtection="1">
      <alignment horizontal="center" vertical="center" wrapText="1"/>
      <protection locked="0"/>
    </xf>
    <xf numFmtId="49" fontId="41" fillId="17" borderId="112" xfId="0" applyNumberFormat="1" applyFont="1" applyFill="1" applyBorder="1" applyAlignment="1">
      <alignment horizontal="center" vertical="center" wrapText="1"/>
    </xf>
    <xf numFmtId="49" fontId="9" fillId="17" borderId="112" xfId="0" applyNumberFormat="1" applyFont="1" applyFill="1" applyBorder="1" applyAlignment="1">
      <alignment horizontal="center" vertical="center" wrapText="1"/>
    </xf>
    <xf numFmtId="49" fontId="9" fillId="17" borderId="41" xfId="0" applyNumberFormat="1" applyFont="1" applyFill="1" applyBorder="1" applyAlignment="1">
      <alignment horizontal="center" vertical="center" wrapText="1"/>
    </xf>
    <xf numFmtId="49" fontId="9" fillId="17" borderId="113" xfId="0" applyNumberFormat="1" applyFont="1" applyFill="1" applyBorder="1" applyAlignment="1">
      <alignment horizontal="center" vertical="center" wrapText="1"/>
    </xf>
    <xf numFmtId="0" fontId="9" fillId="17" borderId="29" xfId="0" applyFont="1" applyFill="1" applyBorder="1" applyAlignment="1">
      <alignment horizontal="center" vertical="center" wrapText="1"/>
    </xf>
    <xf numFmtId="49" fontId="9" fillId="17" borderId="29" xfId="0" applyNumberFormat="1" applyFont="1" applyFill="1" applyBorder="1" applyAlignment="1">
      <alignment horizontal="center" vertical="center" wrapText="1"/>
    </xf>
    <xf numFmtId="0" fontId="40" fillId="5" borderId="2" xfId="0" applyFont="1" applyFill="1" applyBorder="1" applyAlignment="1">
      <alignment vertical="center"/>
    </xf>
    <xf numFmtId="0" fontId="20" fillId="0" borderId="0" xfId="0" applyFont="1" applyAlignment="1">
      <alignment horizontal="center" vertical="center"/>
    </xf>
    <xf numFmtId="0" fontId="0" fillId="0" borderId="0" xfId="0" applyAlignment="1">
      <alignment horizontal="center" vertical="center"/>
    </xf>
    <xf numFmtId="3" fontId="40" fillId="4" borderId="112" xfId="0" applyNumberFormat="1" applyFont="1" applyFill="1" applyBorder="1" applyAlignment="1" applyProtection="1">
      <alignment horizontal="center" vertical="center" wrapText="1"/>
      <protection locked="0"/>
    </xf>
    <xf numFmtId="49" fontId="9" fillId="17" borderId="115" xfId="0" applyNumberFormat="1" applyFont="1" applyFill="1" applyBorder="1" applyAlignment="1">
      <alignment horizontal="center" vertical="center" wrapText="1"/>
    </xf>
    <xf numFmtId="0" fontId="40" fillId="5" borderId="0" xfId="0" applyFont="1" applyFill="1" applyBorder="1" applyAlignment="1">
      <alignment vertical="center"/>
    </xf>
    <xf numFmtId="0" fontId="9" fillId="17" borderId="105" xfId="0" applyFont="1" applyFill="1" applyBorder="1" applyAlignment="1">
      <alignment horizontal="center" vertical="center" wrapText="1"/>
    </xf>
    <xf numFmtId="49" fontId="42" fillId="17" borderId="30" xfId="0" applyNumberFormat="1" applyFont="1" applyFill="1" applyBorder="1" applyAlignment="1">
      <alignment horizontal="center" vertical="center" wrapText="1"/>
    </xf>
    <xf numFmtId="49" fontId="42" fillId="17" borderId="113" xfId="0" applyNumberFormat="1" applyFont="1" applyFill="1" applyBorder="1" applyAlignment="1">
      <alignment horizontal="center" vertical="center" wrapText="1"/>
    </xf>
    <xf numFmtId="49" fontId="12" fillId="17" borderId="113" xfId="0" applyNumberFormat="1" applyFont="1" applyFill="1" applyBorder="1" applyAlignment="1">
      <alignment horizontal="center" vertical="center" wrapText="1"/>
    </xf>
    <xf numFmtId="0" fontId="3" fillId="0" borderId="104" xfId="0" applyFont="1" applyBorder="1" applyAlignment="1" applyProtection="1">
      <alignment horizontal="center" vertical="center"/>
      <protection locked="0"/>
    </xf>
    <xf numFmtId="49" fontId="9" fillId="17" borderId="22" xfId="0" applyNumberFormat="1" applyFont="1" applyFill="1" applyBorder="1" applyAlignment="1">
      <alignment horizontal="center" vertical="center" wrapText="1"/>
    </xf>
    <xf numFmtId="0" fontId="8" fillId="0" borderId="40" xfId="0" applyFont="1" applyBorder="1" applyAlignment="1" applyProtection="1">
      <alignment horizontal="center" vertical="center" wrapText="1"/>
      <protection locked="0"/>
    </xf>
    <xf numFmtId="0" fontId="17" fillId="4" borderId="13" xfId="3" applyFont="1" applyFill="1" applyBorder="1" applyAlignment="1">
      <alignment horizontal="right" vertical="center"/>
    </xf>
    <xf numFmtId="0" fontId="0" fillId="0" borderId="7" xfId="0" applyFill="1" applyBorder="1" applyAlignment="1"/>
    <xf numFmtId="0" fontId="8" fillId="0" borderId="4" xfId="0" applyFont="1" applyBorder="1" applyAlignment="1">
      <alignment wrapText="1"/>
    </xf>
    <xf numFmtId="0" fontId="3" fillId="0" borderId="0" xfId="0" applyFont="1" applyAlignment="1">
      <alignment wrapText="1"/>
    </xf>
    <xf numFmtId="49" fontId="40" fillId="5" borderId="112" xfId="0" applyNumberFormat="1" applyFont="1" applyFill="1" applyBorder="1" applyAlignment="1">
      <alignment vertical="center"/>
    </xf>
    <xf numFmtId="0" fontId="9" fillId="17" borderId="39" xfId="0" applyFont="1" applyFill="1" applyBorder="1" applyAlignment="1">
      <alignment horizontal="center" vertical="center" wrapText="1"/>
    </xf>
    <xf numFmtId="49" fontId="9" fillId="17" borderId="32" xfId="0" applyNumberFormat="1" applyFont="1" applyFill="1" applyBorder="1" applyAlignment="1">
      <alignment horizontal="center" vertical="center"/>
    </xf>
    <xf numFmtId="0" fontId="9" fillId="17" borderId="26" xfId="0" applyFont="1" applyFill="1" applyBorder="1" applyAlignment="1">
      <alignment horizontal="center" vertical="center" wrapText="1"/>
    </xf>
    <xf numFmtId="49" fontId="42" fillId="17" borderId="32" xfId="0" applyNumberFormat="1" applyFont="1" applyFill="1" applyBorder="1" applyAlignment="1">
      <alignment horizontal="center" vertical="center" wrapText="1"/>
    </xf>
    <xf numFmtId="49" fontId="42" fillId="17" borderId="55" xfId="0" applyNumberFormat="1" applyFont="1" applyFill="1" applyBorder="1" applyAlignment="1">
      <alignment horizontal="center" vertical="center" wrapText="1"/>
    </xf>
    <xf numFmtId="49" fontId="42" fillId="17" borderId="67" xfId="0" applyNumberFormat="1" applyFont="1" applyFill="1" applyBorder="1" applyAlignment="1">
      <alignment horizontal="center" vertical="center" wrapText="1"/>
    </xf>
    <xf numFmtId="0" fontId="9" fillId="17" borderId="38" xfId="0" applyFont="1" applyFill="1" applyBorder="1" applyAlignment="1">
      <alignment horizontal="center" vertical="center" wrapText="1"/>
    </xf>
    <xf numFmtId="49" fontId="42" fillId="17" borderId="31" xfId="0" applyNumberFormat="1" applyFont="1" applyFill="1" applyBorder="1" applyAlignment="1">
      <alignment horizontal="center" vertical="center" wrapText="1"/>
    </xf>
    <xf numFmtId="0" fontId="9" fillId="17" borderId="143" xfId="0" applyFont="1" applyFill="1" applyBorder="1" applyAlignment="1">
      <alignment horizontal="center" vertical="center" wrapText="1"/>
    </xf>
    <xf numFmtId="49" fontId="42" fillId="17" borderId="71" xfId="0" applyNumberFormat="1" applyFont="1" applyFill="1" applyBorder="1" applyAlignment="1">
      <alignment horizontal="center" vertical="center" wrapText="1"/>
    </xf>
    <xf numFmtId="49" fontId="12" fillId="17" borderId="55" xfId="0" applyNumberFormat="1" applyFont="1" applyFill="1" applyBorder="1" applyAlignment="1">
      <alignment horizontal="center" vertical="center" wrapText="1"/>
    </xf>
    <xf numFmtId="49" fontId="12" fillId="17" borderId="67" xfId="0" applyNumberFormat="1" applyFont="1" applyFill="1" applyBorder="1" applyAlignment="1">
      <alignment horizontal="center" vertical="center" wrapText="1"/>
    </xf>
    <xf numFmtId="9" fontId="8" fillId="0" borderId="104" xfId="4" applyFont="1" applyBorder="1" applyAlignment="1" applyProtection="1">
      <alignment horizontal="center" vertical="center"/>
      <protection locked="0"/>
    </xf>
    <xf numFmtId="0" fontId="9" fillId="17" borderId="104" xfId="0" applyFont="1" applyFill="1" applyBorder="1" applyAlignment="1">
      <alignment horizontal="center" vertical="center"/>
    </xf>
    <xf numFmtId="49" fontId="8" fillId="5" borderId="112" xfId="0" applyNumberFormat="1" applyFont="1" applyFill="1" applyBorder="1" applyAlignment="1">
      <alignment horizontal="center" vertical="center"/>
    </xf>
    <xf numFmtId="0" fontId="17" fillId="5" borderId="4" xfId="3" applyFont="1" applyFill="1" applyBorder="1" applyAlignment="1">
      <alignment vertical="center"/>
    </xf>
    <xf numFmtId="9" fontId="40" fillId="0" borderId="66" xfId="0" applyNumberFormat="1" applyFont="1" applyBorder="1" applyAlignment="1" applyProtection="1">
      <alignment horizontal="center" vertical="center" wrapText="1"/>
      <protection locked="0"/>
    </xf>
    <xf numFmtId="9" fontId="40" fillId="0" borderId="29" xfId="0" applyNumberFormat="1" applyFont="1" applyBorder="1" applyAlignment="1" applyProtection="1">
      <alignment horizontal="center" vertical="center" wrapText="1"/>
      <protection locked="0"/>
    </xf>
    <xf numFmtId="0" fontId="40" fillId="5" borderId="6" xfId="0" applyFont="1" applyFill="1" applyBorder="1" applyAlignment="1">
      <alignment horizontal="center" vertical="center"/>
    </xf>
    <xf numFmtId="9" fontId="8" fillId="0" borderId="100" xfId="4" applyFont="1" applyFill="1" applyBorder="1" applyAlignment="1" applyProtection="1">
      <alignment horizontal="center" vertical="center" wrapText="1"/>
      <protection locked="0"/>
    </xf>
    <xf numFmtId="0" fontId="8" fillId="4" borderId="102" xfId="0" applyFont="1" applyFill="1" applyBorder="1" applyAlignment="1" applyProtection="1">
      <alignment horizontal="center" vertical="center" wrapText="1"/>
      <protection locked="0"/>
    </xf>
    <xf numFmtId="0" fontId="8" fillId="4" borderId="106" xfId="0" applyFont="1" applyFill="1" applyBorder="1" applyAlignment="1" applyProtection="1">
      <alignment horizontal="center" vertical="center" wrapText="1"/>
      <protection locked="0"/>
    </xf>
    <xf numFmtId="0" fontId="8" fillId="4" borderId="113" xfId="0" applyFont="1" applyFill="1" applyBorder="1" applyAlignment="1" applyProtection="1">
      <alignment horizontal="center" vertical="center" wrapText="1"/>
      <protection locked="0"/>
    </xf>
    <xf numFmtId="0" fontId="8" fillId="4" borderId="22" xfId="0" applyFont="1" applyFill="1" applyBorder="1" applyAlignment="1" applyProtection="1">
      <alignment horizontal="center" vertical="center" wrapText="1"/>
      <protection locked="0"/>
    </xf>
    <xf numFmtId="0" fontId="8" fillId="0" borderId="104" xfId="0" applyFont="1" applyBorder="1" applyAlignment="1" applyProtection="1">
      <alignment horizontal="center" vertical="center" wrapText="1"/>
      <protection locked="0"/>
    </xf>
    <xf numFmtId="0" fontId="8" fillId="0" borderId="27" xfId="0" applyFont="1" applyBorder="1" applyAlignment="1" applyProtection="1">
      <alignment horizontal="center" vertical="center" wrapText="1"/>
      <protection locked="0"/>
    </xf>
    <xf numFmtId="0" fontId="8" fillId="0" borderId="102" xfId="0" applyFont="1" applyBorder="1" applyAlignment="1" applyProtection="1">
      <alignment horizontal="center" vertical="center" wrapText="1"/>
      <protection locked="0"/>
    </xf>
    <xf numFmtId="0" fontId="8" fillId="0" borderId="108" xfId="0" applyFont="1" applyBorder="1" applyAlignment="1" applyProtection="1">
      <alignment horizontal="center" vertical="center" wrapText="1"/>
      <protection locked="0"/>
    </xf>
    <xf numFmtId="0" fontId="40" fillId="0" borderId="26" xfId="0" applyFont="1" applyBorder="1" applyAlignment="1" applyProtection="1">
      <alignment horizontal="center" vertical="center" wrapText="1"/>
      <protection locked="0"/>
    </xf>
    <xf numFmtId="0" fontId="3" fillId="0" borderId="103" xfId="0" applyFont="1" applyBorder="1" applyAlignment="1" applyProtection="1">
      <alignment horizontal="center" vertical="center"/>
      <protection locked="0"/>
    </xf>
    <xf numFmtId="0" fontId="3" fillId="10" borderId="103" xfId="0" applyFont="1" applyFill="1" applyBorder="1" applyAlignment="1" applyProtection="1">
      <alignment horizontal="center" vertical="center"/>
      <protection locked="0"/>
    </xf>
    <xf numFmtId="0" fontId="3" fillId="4" borderId="103" xfId="0" applyFont="1" applyFill="1" applyBorder="1" applyAlignment="1" applyProtection="1">
      <alignment horizontal="center" vertical="center"/>
      <protection locked="0"/>
    </xf>
    <xf numFmtId="0" fontId="3" fillId="10" borderId="66" xfId="0" applyFont="1" applyFill="1" applyBorder="1" applyAlignment="1" applyProtection="1">
      <alignment horizontal="center" vertical="center"/>
      <protection locked="0"/>
    </xf>
    <xf numFmtId="0" fontId="3" fillId="10" borderId="102" xfId="0" applyFont="1" applyFill="1" applyBorder="1" applyAlignment="1" applyProtection="1">
      <alignment horizontal="center" vertical="center"/>
      <protection locked="0"/>
    </xf>
    <xf numFmtId="0" fontId="3" fillId="10" borderId="112" xfId="0" applyFont="1" applyFill="1" applyBorder="1" applyAlignment="1" applyProtection="1">
      <alignment horizontal="center" vertical="center"/>
      <protection locked="0"/>
    </xf>
    <xf numFmtId="0" fontId="3" fillId="0" borderId="43" xfId="0" applyFont="1" applyBorder="1" applyAlignment="1" applyProtection="1">
      <alignment horizontal="center" vertical="center"/>
      <protection locked="0"/>
    </xf>
    <xf numFmtId="0" fontId="3" fillId="10" borderId="43" xfId="0" applyFont="1" applyFill="1" applyBorder="1" applyAlignment="1" applyProtection="1">
      <alignment horizontal="center" vertical="center"/>
      <protection locked="0"/>
    </xf>
    <xf numFmtId="0" fontId="8" fillId="11" borderId="33" xfId="0" applyFont="1" applyFill="1" applyBorder="1" applyAlignment="1" applyProtection="1">
      <alignment horizontal="center" vertical="center" wrapText="1"/>
      <protection locked="0"/>
    </xf>
    <xf numFmtId="0" fontId="8" fillId="11" borderId="106" xfId="0" applyFont="1" applyFill="1" applyBorder="1" applyAlignment="1" applyProtection="1">
      <alignment horizontal="center" vertical="center" wrapText="1"/>
      <protection locked="0"/>
    </xf>
    <xf numFmtId="9" fontId="8" fillId="4" borderId="102" xfId="4" applyFont="1" applyFill="1" applyBorder="1" applyAlignment="1" applyProtection="1">
      <alignment horizontal="center" vertical="center"/>
      <protection locked="0"/>
    </xf>
    <xf numFmtId="9" fontId="8" fillId="4" borderId="112" xfId="4" applyFont="1" applyFill="1" applyBorder="1" applyAlignment="1" applyProtection="1">
      <alignment horizontal="center" vertical="center"/>
      <protection locked="0"/>
    </xf>
    <xf numFmtId="0" fontId="9" fillId="17" borderId="142" xfId="0" applyFont="1" applyFill="1" applyBorder="1" applyAlignment="1">
      <alignment horizontal="center" vertical="center" wrapText="1"/>
    </xf>
    <xf numFmtId="0" fontId="8" fillId="0" borderId="17" xfId="0" applyFont="1" applyFill="1" applyBorder="1" applyAlignment="1" applyProtection="1">
      <alignment horizontal="center" vertical="center"/>
      <protection locked="0"/>
    </xf>
    <xf numFmtId="0" fontId="8" fillId="4" borderId="100" xfId="0" applyFont="1" applyFill="1" applyBorder="1" applyAlignment="1" applyProtection="1">
      <alignment horizontal="center" vertical="center" wrapText="1"/>
      <protection locked="0"/>
    </xf>
    <xf numFmtId="0" fontId="8" fillId="4" borderId="101" xfId="0" applyFont="1" applyFill="1" applyBorder="1" applyAlignment="1" applyProtection="1">
      <alignment horizontal="center" vertical="center" wrapText="1"/>
      <protection locked="0"/>
    </xf>
    <xf numFmtId="0" fontId="3" fillId="4" borderId="105" xfId="0" applyFont="1" applyFill="1" applyBorder="1" applyAlignment="1" applyProtection="1">
      <alignment horizontal="center" vertical="center" wrapText="1"/>
      <protection locked="0"/>
    </xf>
    <xf numFmtId="0" fontId="3" fillId="13" borderId="104" xfId="0" applyFont="1" applyFill="1" applyBorder="1" applyAlignment="1" applyProtection="1">
      <alignment horizontal="center" vertical="center" wrapText="1"/>
      <protection locked="0"/>
    </xf>
    <xf numFmtId="9" fontId="3" fillId="13" borderId="104" xfId="4" applyFont="1" applyFill="1" applyBorder="1" applyAlignment="1" applyProtection="1">
      <alignment horizontal="center" vertical="center" wrapText="1"/>
      <protection locked="0"/>
    </xf>
    <xf numFmtId="0" fontId="3" fillId="13" borderId="105" xfId="0" applyFont="1" applyFill="1" applyBorder="1" applyAlignment="1" applyProtection="1">
      <alignment horizontal="center" vertical="center" wrapText="1"/>
      <protection locked="0"/>
    </xf>
    <xf numFmtId="0" fontId="3" fillId="4" borderId="107" xfId="0" applyFont="1" applyFill="1" applyBorder="1" applyAlignment="1" applyProtection="1">
      <alignment horizontal="center" vertical="center"/>
      <protection locked="0"/>
    </xf>
    <xf numFmtId="0" fontId="8" fillId="0" borderId="105" xfId="0" applyFont="1" applyBorder="1" applyAlignment="1" applyProtection="1">
      <alignment horizontal="center"/>
      <protection locked="0"/>
    </xf>
    <xf numFmtId="0" fontId="8" fillId="4" borderId="49" xfId="0" applyFont="1" applyFill="1" applyBorder="1" applyAlignment="1" applyProtection="1">
      <alignment horizontal="center" vertical="center" wrapText="1"/>
      <protection locked="0"/>
    </xf>
    <xf numFmtId="166" fontId="8" fillId="0" borderId="27" xfId="9" applyNumberFormat="1" applyFont="1" applyBorder="1" applyAlignment="1" applyProtection="1">
      <alignment horizontal="center" vertical="center"/>
      <protection locked="0"/>
    </xf>
    <xf numFmtId="0" fontId="8" fillId="0" borderId="66"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3" fillId="0" borderId="102" xfId="0" applyFont="1" applyBorder="1" applyAlignment="1" applyProtection="1">
      <alignment horizontal="center" vertical="center"/>
      <protection locked="0"/>
    </xf>
    <xf numFmtId="0" fontId="3" fillId="10" borderId="66" xfId="0" applyFont="1" applyFill="1" applyBorder="1" applyAlignment="1" applyProtection="1">
      <alignment horizontal="center" vertical="center" wrapText="1"/>
      <protection locked="0"/>
    </xf>
    <xf numFmtId="0" fontId="3" fillId="10" borderId="102" xfId="0" applyFont="1" applyFill="1" applyBorder="1" applyAlignment="1" applyProtection="1">
      <alignment horizontal="center" vertical="center" wrapText="1"/>
      <protection locked="0"/>
    </xf>
    <xf numFmtId="0" fontId="3" fillId="10" borderId="108" xfId="0" applyFont="1" applyFill="1" applyBorder="1" applyAlignment="1" applyProtection="1">
      <alignment horizontal="center" vertical="center" wrapText="1"/>
      <protection locked="0"/>
    </xf>
    <xf numFmtId="0" fontId="3" fillId="4" borderId="108" xfId="0" applyFont="1" applyFill="1" applyBorder="1" applyAlignment="1" applyProtection="1">
      <alignment horizontal="center" vertical="center" wrapText="1"/>
      <protection locked="0"/>
    </xf>
    <xf numFmtId="0" fontId="0" fillId="0" borderId="0" xfId="0" applyAlignment="1">
      <alignment horizontal="left" vertical="top" wrapText="1"/>
    </xf>
    <xf numFmtId="0" fontId="40" fillId="0" borderId="115" xfId="0" applyFont="1" applyBorder="1" applyAlignment="1" applyProtection="1">
      <alignment horizontal="center" vertical="center"/>
      <protection locked="0"/>
    </xf>
    <xf numFmtId="3" fontId="8" fillId="0" borderId="112" xfId="0" applyNumberFormat="1" applyFont="1" applyBorder="1" applyAlignment="1" applyProtection="1">
      <alignment horizontal="center" vertical="center" wrapText="1"/>
      <protection locked="0"/>
    </xf>
    <xf numFmtId="0" fontId="3" fillId="5" borderId="0" xfId="0" applyFont="1" applyFill="1" applyAlignment="1">
      <alignment vertical="center"/>
    </xf>
    <xf numFmtId="0" fontId="12" fillId="5" borderId="0" xfId="0" applyFont="1" applyFill="1" applyBorder="1" applyAlignment="1">
      <alignment vertical="center" wrapText="1"/>
    </xf>
    <xf numFmtId="0" fontId="3" fillId="5" borderId="140" xfId="0" applyFont="1" applyFill="1" applyBorder="1" applyAlignment="1">
      <alignment vertical="center"/>
    </xf>
    <xf numFmtId="44" fontId="8" fillId="0" borderId="27" xfId="9" applyFont="1" applyBorder="1" applyAlignment="1" applyProtection="1">
      <alignment horizontal="center" vertical="center" wrapText="1"/>
      <protection locked="0"/>
    </xf>
    <xf numFmtId="0" fontId="17" fillId="0" borderId="3" xfId="3" applyFont="1" applyFill="1" applyBorder="1" applyAlignment="1">
      <alignment horizontal="right"/>
    </xf>
    <xf numFmtId="49" fontId="8" fillId="0" borderId="100" xfId="0" applyNumberFormat="1" applyFont="1" applyBorder="1" applyAlignment="1" applyProtection="1">
      <alignment horizontal="center" vertical="center" wrapText="1"/>
      <protection locked="0"/>
    </xf>
    <xf numFmtId="0" fontId="9" fillId="17" borderId="29" xfId="0" applyFont="1" applyFill="1" applyBorder="1" applyAlignment="1">
      <alignment horizontal="center" vertical="center" wrapText="1"/>
    </xf>
    <xf numFmtId="49" fontId="8" fillId="0" borderId="41" xfId="0" applyNumberFormat="1" applyFont="1" applyBorder="1" applyAlignment="1" applyProtection="1">
      <alignment horizontal="center" vertical="center" wrapText="1"/>
      <protection locked="0"/>
    </xf>
    <xf numFmtId="49" fontId="8" fillId="0" borderId="66" xfId="0" applyNumberFormat="1" applyFont="1" applyBorder="1" applyAlignment="1" applyProtection="1">
      <alignment horizontal="center" vertical="center" wrapText="1"/>
      <protection locked="0"/>
    </xf>
    <xf numFmtId="0" fontId="9" fillId="17" borderId="144" xfId="0" applyFont="1" applyFill="1" applyBorder="1" applyAlignment="1">
      <alignment horizontal="center" vertical="center" wrapText="1"/>
    </xf>
    <xf numFmtId="0" fontId="9" fillId="17" borderId="145" xfId="0" applyFont="1" applyFill="1" applyBorder="1" applyAlignment="1">
      <alignment horizontal="center" vertical="center" wrapText="1"/>
    </xf>
    <xf numFmtId="0" fontId="40" fillId="0" borderId="111" xfId="0" applyFont="1" applyBorder="1" applyAlignment="1" applyProtection="1">
      <alignment horizontal="center" vertical="center" wrapText="1"/>
      <protection locked="0"/>
    </xf>
    <xf numFmtId="0" fontId="8" fillId="0" borderId="51" xfId="0" applyFont="1" applyBorder="1" applyAlignment="1" applyProtection="1">
      <alignment horizontal="center" vertical="center" wrapText="1"/>
      <protection locked="0"/>
    </xf>
    <xf numFmtId="0" fontId="8" fillId="0" borderId="108" xfId="0" applyFont="1" applyBorder="1" applyAlignment="1" applyProtection="1">
      <alignment horizontal="center" vertical="center"/>
      <protection locked="0"/>
    </xf>
    <xf numFmtId="0" fontId="8" fillId="4" borderId="33" xfId="0" applyFont="1" applyFill="1" applyBorder="1" applyAlignment="1" applyProtection="1">
      <alignment horizontal="center" vertical="center" wrapText="1"/>
      <protection locked="0"/>
    </xf>
    <xf numFmtId="49" fontId="12" fillId="17" borderId="71" xfId="0" applyNumberFormat="1" applyFont="1" applyFill="1" applyBorder="1" applyAlignment="1">
      <alignment horizontal="center" vertical="center" wrapText="1"/>
    </xf>
    <xf numFmtId="49" fontId="8" fillId="5" borderId="28" xfId="0" applyNumberFormat="1" applyFont="1" applyFill="1" applyBorder="1" applyAlignment="1">
      <alignment horizontal="center" vertical="center" wrapText="1"/>
    </xf>
    <xf numFmtId="0" fontId="3" fillId="5" borderId="22" xfId="0" applyFont="1" applyFill="1" applyBorder="1" applyAlignment="1">
      <alignment vertical="center" wrapText="1"/>
    </xf>
    <xf numFmtId="0" fontId="3" fillId="5" borderId="33" xfId="0" applyFont="1" applyFill="1" applyBorder="1" applyAlignment="1">
      <alignment vertical="center" wrapText="1"/>
    </xf>
    <xf numFmtId="0" fontId="3" fillId="4" borderId="29" xfId="0" applyFont="1" applyFill="1" applyBorder="1" applyAlignment="1" applyProtection="1">
      <alignment horizontal="center" vertical="center" wrapText="1"/>
      <protection locked="0"/>
    </xf>
    <xf numFmtId="9" fontId="3" fillId="4" borderId="102" xfId="4" applyFont="1" applyFill="1" applyBorder="1" applyAlignment="1" applyProtection="1">
      <alignment horizontal="center" vertical="center"/>
      <protection locked="0"/>
    </xf>
    <xf numFmtId="9" fontId="3" fillId="4" borderId="102" xfId="4" applyFont="1" applyFill="1" applyBorder="1" applyAlignment="1" applyProtection="1">
      <alignment horizontal="center" vertical="center" wrapText="1"/>
      <protection locked="0"/>
    </xf>
    <xf numFmtId="9" fontId="3" fillId="4" borderId="108" xfId="4" applyFont="1" applyFill="1" applyBorder="1" applyAlignment="1" applyProtection="1">
      <alignment horizontal="center" vertical="center"/>
      <protection locked="0"/>
    </xf>
    <xf numFmtId="0" fontId="47" fillId="0" borderId="0" xfId="0" applyFont="1" applyAlignment="1">
      <alignment horizontal="left" vertical="top"/>
    </xf>
    <xf numFmtId="0" fontId="0" fillId="0" borderId="0" xfId="0" applyFont="1" applyAlignment="1">
      <alignment horizontal="left" vertical="center"/>
    </xf>
    <xf numFmtId="0" fontId="9" fillId="17" borderId="111" xfId="0" applyFont="1" applyFill="1" applyBorder="1" applyAlignment="1">
      <alignment horizontal="center" vertical="center" wrapText="1"/>
    </xf>
    <xf numFmtId="0" fontId="9" fillId="17" borderId="10" xfId="0" applyFont="1" applyFill="1" applyBorder="1" applyAlignment="1">
      <alignment horizontal="center" vertical="center" wrapText="1"/>
    </xf>
    <xf numFmtId="0" fontId="8" fillId="0" borderId="66" xfId="0" applyFont="1" applyBorder="1" applyAlignment="1" applyProtection="1">
      <alignment horizontal="center" vertical="center" wrapText="1"/>
      <protection locked="0"/>
    </xf>
    <xf numFmtId="9" fontId="8" fillId="0" borderId="51" xfId="11" applyFont="1" applyBorder="1" applyAlignment="1" applyProtection="1">
      <alignment horizontal="center" vertical="center" wrapText="1"/>
      <protection locked="0"/>
    </xf>
    <xf numFmtId="9" fontId="8" fillId="0" borderId="109" xfId="11" applyFont="1" applyBorder="1" applyAlignment="1" applyProtection="1">
      <alignment horizontal="center" vertical="center" wrapText="1"/>
      <protection locked="0"/>
    </xf>
    <xf numFmtId="49" fontId="8" fillId="5" borderId="100" xfId="0" applyNumberFormat="1" applyFont="1" applyFill="1" applyBorder="1" applyAlignment="1">
      <alignment horizontal="center" vertical="center" wrapText="1"/>
    </xf>
    <xf numFmtId="49" fontId="8" fillId="5" borderId="101" xfId="0" applyNumberFormat="1" applyFont="1" applyFill="1" applyBorder="1" applyAlignment="1">
      <alignment horizontal="center" vertical="center" wrapText="1"/>
    </xf>
    <xf numFmtId="0" fontId="12" fillId="17" borderId="29" xfId="0" applyFont="1" applyFill="1" applyBorder="1" applyAlignment="1">
      <alignment horizontal="center" vertical="center" wrapText="1"/>
    </xf>
    <xf numFmtId="0" fontId="17" fillId="4" borderId="7" xfId="3" applyFont="1" applyFill="1" applyBorder="1" applyAlignment="1" applyProtection="1">
      <alignment horizontal="left" vertical="center"/>
    </xf>
    <xf numFmtId="0" fontId="17" fillId="0" borderId="7" xfId="3" applyFont="1" applyBorder="1" applyAlignment="1" applyProtection="1">
      <alignment horizontal="left" vertical="center"/>
    </xf>
    <xf numFmtId="0" fontId="8" fillId="0" borderId="27" xfId="0" applyFont="1" applyBorder="1" applyAlignment="1" applyProtection="1">
      <alignment horizontal="center" vertical="center" wrapText="1"/>
      <protection locked="0"/>
    </xf>
    <xf numFmtId="0" fontId="8" fillId="0" borderId="48" xfId="0" applyFont="1" applyBorder="1" applyAlignment="1" applyProtection="1">
      <alignment horizontal="center" vertical="center" wrapText="1"/>
      <protection locked="0"/>
    </xf>
    <xf numFmtId="49" fontId="8" fillId="0" borderId="43" xfId="0" applyNumberFormat="1" applyFont="1" applyBorder="1" applyAlignment="1" applyProtection="1">
      <alignment horizontal="center" vertical="center" wrapText="1"/>
      <protection locked="0"/>
    </xf>
    <xf numFmtId="49" fontId="8" fillId="0" borderId="111" xfId="0" applyNumberFormat="1" applyFont="1" applyBorder="1" applyAlignment="1" applyProtection="1">
      <alignment horizontal="center" vertical="center" wrapText="1"/>
      <protection locked="0"/>
    </xf>
    <xf numFmtId="49" fontId="12" fillId="17" borderId="31" xfId="0" applyNumberFormat="1" applyFont="1" applyFill="1" applyBorder="1" applyAlignment="1">
      <alignment horizontal="center" vertical="center" wrapText="1"/>
    </xf>
    <xf numFmtId="0" fontId="0" fillId="0" borderId="4" xfId="0" applyBorder="1"/>
    <xf numFmtId="49" fontId="12" fillId="17" borderId="31" xfId="0" applyNumberFormat="1" applyFont="1" applyFill="1" applyBorder="1" applyAlignment="1">
      <alignment horizontal="center" vertical="center"/>
    </xf>
    <xf numFmtId="49" fontId="12" fillId="17" borderId="37" xfId="0" applyNumberFormat="1" applyFont="1" applyFill="1" applyBorder="1" applyAlignment="1">
      <alignment horizontal="center" vertical="center"/>
    </xf>
    <xf numFmtId="9" fontId="3" fillId="0" borderId="20" xfId="4" applyFont="1" applyBorder="1" applyAlignment="1" applyProtection="1">
      <alignment horizontal="center" vertical="center" wrapText="1"/>
      <protection locked="0"/>
    </xf>
    <xf numFmtId="49" fontId="12" fillId="17" borderId="32" xfId="0" applyNumberFormat="1" applyFont="1" applyFill="1" applyBorder="1" applyAlignment="1">
      <alignment horizontal="center" vertical="center" wrapText="1"/>
    </xf>
    <xf numFmtId="49" fontId="12" fillId="17" borderId="67" xfId="0" applyNumberFormat="1" applyFont="1" applyFill="1" applyBorder="1" applyAlignment="1">
      <alignment horizontal="center" vertical="center"/>
    </xf>
    <xf numFmtId="0" fontId="3" fillId="4" borderId="26" xfId="0" applyFont="1" applyFill="1" applyBorder="1" applyAlignment="1" applyProtection="1">
      <alignment horizontal="center" vertical="center" wrapText="1"/>
      <protection locked="0"/>
    </xf>
    <xf numFmtId="0" fontId="0" fillId="0" borderId="0" xfId="0" applyNumberFormat="1"/>
    <xf numFmtId="0" fontId="12" fillId="17" borderId="27" xfId="0" applyFont="1" applyFill="1" applyBorder="1" applyAlignment="1">
      <alignment horizontal="center" vertical="center" wrapText="1"/>
    </xf>
    <xf numFmtId="0" fontId="12" fillId="17" borderId="29" xfId="0" applyFont="1" applyFill="1" applyBorder="1" applyAlignment="1">
      <alignment horizontal="center" vertical="center" wrapText="1"/>
    </xf>
    <xf numFmtId="49" fontId="8" fillId="5" borderId="140" xfId="0" applyNumberFormat="1" applyFont="1" applyFill="1" applyBorder="1" applyAlignment="1">
      <alignment horizontal="center" vertical="center" wrapText="1"/>
    </xf>
    <xf numFmtId="0" fontId="40" fillId="0" borderId="138" xfId="0" applyFont="1" applyBorder="1" applyAlignment="1" applyProtection="1">
      <alignment horizontal="center" vertical="center" wrapText="1"/>
      <protection locked="0"/>
    </xf>
    <xf numFmtId="0" fontId="40" fillId="0" borderId="100" xfId="0" applyFont="1" applyBorder="1" applyAlignment="1" applyProtection="1">
      <alignment horizontal="center" vertical="center" wrapText="1"/>
      <protection locked="0"/>
    </xf>
    <xf numFmtId="0" fontId="8" fillId="0" borderId="100" xfId="0" applyFont="1" applyBorder="1" applyAlignment="1" applyProtection="1">
      <alignment horizontal="center" vertical="center" wrapText="1"/>
      <protection locked="0"/>
    </xf>
    <xf numFmtId="0" fontId="3" fillId="4" borderId="112" xfId="0" applyFont="1" applyFill="1" applyBorder="1" applyAlignment="1" applyProtection="1">
      <alignment horizontal="center" vertical="center" wrapText="1"/>
      <protection locked="0"/>
    </xf>
    <xf numFmtId="49" fontId="12" fillId="17" borderId="31" xfId="0" applyNumberFormat="1" applyFont="1" applyFill="1" applyBorder="1" applyAlignment="1">
      <alignment horizontal="center" vertical="center" wrapText="1"/>
    </xf>
    <xf numFmtId="49" fontId="25" fillId="24" borderId="22" xfId="0" applyNumberFormat="1" applyFont="1" applyFill="1" applyBorder="1" applyAlignment="1">
      <alignment horizontal="center" vertical="center" wrapText="1"/>
    </xf>
    <xf numFmtId="0" fontId="42" fillId="24" borderId="27" xfId="0" applyFont="1" applyFill="1" applyBorder="1" applyAlignment="1">
      <alignment horizontal="center" vertical="center" wrapText="1"/>
    </xf>
    <xf numFmtId="49" fontId="8" fillId="5" borderId="112" xfId="0" applyNumberFormat="1" applyFont="1" applyFill="1" applyBorder="1" applyAlignment="1">
      <alignment horizontal="center" vertical="center"/>
    </xf>
    <xf numFmtId="49" fontId="8" fillId="5" borderId="102" xfId="0" applyNumberFormat="1" applyFont="1" applyFill="1" applyBorder="1" applyAlignment="1">
      <alignment horizontal="center" vertical="center"/>
    </xf>
    <xf numFmtId="49" fontId="9" fillId="17" borderId="29" xfId="0" applyNumberFormat="1" applyFont="1" applyFill="1" applyBorder="1" applyAlignment="1">
      <alignment horizontal="center" vertical="center" wrapText="1"/>
    </xf>
    <xf numFmtId="0" fontId="8" fillId="0" borderId="106" xfId="0" applyFont="1" applyBorder="1" applyAlignment="1" applyProtection="1">
      <alignment horizontal="center" vertical="center" wrapText="1"/>
      <protection locked="0"/>
    </xf>
    <xf numFmtId="0" fontId="9" fillId="17" borderId="102" xfId="0" applyFont="1" applyFill="1" applyBorder="1" applyAlignment="1">
      <alignment horizontal="center" vertical="center"/>
    </xf>
    <xf numFmtId="0" fontId="17" fillId="4" borderId="68" xfId="3" applyFont="1" applyFill="1" applyBorder="1" applyAlignment="1">
      <alignment horizontal="left" vertical="center"/>
    </xf>
    <xf numFmtId="0" fontId="12" fillId="17" borderId="46" xfId="0" applyFont="1" applyFill="1" applyBorder="1" applyAlignment="1">
      <alignment horizontal="center" vertical="center" wrapText="1"/>
    </xf>
    <xf numFmtId="0" fontId="8" fillId="4" borderId="104" xfId="0" applyFont="1" applyFill="1" applyBorder="1" applyAlignment="1" applyProtection="1">
      <alignment horizontal="center" vertical="center" wrapText="1"/>
      <protection locked="0"/>
    </xf>
    <xf numFmtId="0" fontId="8" fillId="0" borderId="102" xfId="0" applyFont="1" applyBorder="1" applyAlignment="1" applyProtection="1">
      <alignment horizontal="center" vertical="center" wrapText="1"/>
      <protection locked="0"/>
    </xf>
    <xf numFmtId="49" fontId="8" fillId="5" borderId="111" xfId="0" applyNumberFormat="1" applyFont="1" applyFill="1" applyBorder="1" applyAlignment="1">
      <alignment horizontal="center" vertical="center" wrapText="1"/>
    </xf>
    <xf numFmtId="49" fontId="8" fillId="5" borderId="81" xfId="0" applyNumberFormat="1" applyFont="1" applyFill="1" applyBorder="1" applyAlignment="1">
      <alignment horizontal="center" vertical="center" wrapText="1"/>
    </xf>
    <xf numFmtId="0" fontId="12" fillId="17" borderId="29" xfId="0" applyFont="1" applyFill="1" applyBorder="1" applyAlignment="1">
      <alignment horizontal="center" vertical="center" wrapText="1"/>
    </xf>
    <xf numFmtId="0" fontId="3" fillId="5" borderId="106" xfId="0" applyFont="1" applyFill="1" applyBorder="1" applyAlignment="1">
      <alignment vertical="center" wrapText="1"/>
    </xf>
    <xf numFmtId="49" fontId="3" fillId="5" borderId="29" xfId="0" applyNumberFormat="1" applyFont="1" applyFill="1" applyBorder="1" applyAlignment="1">
      <alignment horizontal="center" vertical="center"/>
    </xf>
    <xf numFmtId="49" fontId="12" fillId="17" borderId="40" xfId="0" applyNumberFormat="1" applyFont="1" applyFill="1" applyBorder="1" applyAlignment="1">
      <alignment horizontal="center" vertical="center" wrapText="1"/>
    </xf>
    <xf numFmtId="0" fontId="8" fillId="5" borderId="64" xfId="0" applyFont="1" applyFill="1" applyBorder="1" applyAlignment="1">
      <alignment vertical="center"/>
    </xf>
    <xf numFmtId="0" fontId="8" fillId="5" borderId="82" xfId="0" applyFont="1" applyFill="1" applyBorder="1" applyAlignment="1">
      <alignment vertical="center"/>
    </xf>
    <xf numFmtId="49" fontId="9" fillId="17" borderId="26" xfId="0" applyNumberFormat="1" applyFont="1" applyFill="1" applyBorder="1" applyAlignment="1">
      <alignment horizontal="center" vertical="center" wrapText="1"/>
    </xf>
    <xf numFmtId="49" fontId="8" fillId="5" borderId="41" xfId="0" applyNumberFormat="1" applyFont="1" applyFill="1" applyBorder="1" applyAlignment="1">
      <alignment horizontal="center" vertical="center"/>
    </xf>
    <xf numFmtId="0" fontId="8" fillId="0" borderId="50" xfId="0" applyFont="1" applyBorder="1" applyAlignment="1" applyProtection="1">
      <alignment horizontal="center" vertical="center"/>
      <protection locked="0"/>
    </xf>
    <xf numFmtId="0" fontId="3" fillId="5" borderId="7" xfId="0" applyFont="1" applyFill="1" applyBorder="1" applyAlignment="1">
      <alignment vertical="center" wrapText="1"/>
    </xf>
    <xf numFmtId="0" fontId="3" fillId="5" borderId="8" xfId="0" applyFont="1" applyFill="1" applyBorder="1" applyAlignment="1">
      <alignment vertical="center" wrapText="1"/>
    </xf>
    <xf numFmtId="0" fontId="17" fillId="0" borderId="1" xfId="3" applyFont="1" applyFill="1" applyBorder="1"/>
    <xf numFmtId="0" fontId="0" fillId="0" borderId="0" xfId="0" applyAlignment="1">
      <alignment vertical="top"/>
    </xf>
    <xf numFmtId="49" fontId="40" fillId="5" borderId="108" xfId="0" applyNumberFormat="1" applyFont="1" applyFill="1" applyBorder="1" applyAlignment="1" applyProtection="1">
      <alignment horizontal="center" vertical="center" wrapText="1"/>
      <protection locked="0"/>
    </xf>
    <xf numFmtId="0" fontId="3" fillId="13" borderId="81" xfId="0" applyFont="1" applyFill="1" applyBorder="1" applyAlignment="1" applyProtection="1">
      <alignment horizontal="center" vertical="center" wrapText="1"/>
      <protection locked="0"/>
    </xf>
    <xf numFmtId="9" fontId="3" fillId="13" borderId="81" xfId="4" applyFont="1" applyFill="1" applyBorder="1" applyAlignment="1" applyProtection="1">
      <alignment horizontal="center" vertical="center" wrapText="1"/>
      <protection locked="0"/>
    </xf>
    <xf numFmtId="0" fontId="3" fillId="13" borderId="109" xfId="0" applyFont="1" applyFill="1" applyBorder="1" applyAlignment="1" applyProtection="1">
      <alignment horizontal="center" vertical="center" wrapText="1"/>
      <protection locked="0"/>
    </xf>
    <xf numFmtId="0" fontId="3" fillId="5" borderId="113" xfId="0" applyFont="1" applyFill="1" applyBorder="1" applyAlignment="1">
      <alignment vertical="center" wrapText="1"/>
    </xf>
    <xf numFmtId="0" fontId="3" fillId="5" borderId="50" xfId="0" applyFont="1" applyFill="1" applyBorder="1" applyAlignment="1">
      <alignment vertical="center" wrapText="1"/>
    </xf>
    <xf numFmtId="0" fontId="3" fillId="5" borderId="27" xfId="0" applyFont="1" applyFill="1" applyBorder="1" applyAlignment="1">
      <alignment vertical="center" wrapText="1"/>
    </xf>
    <xf numFmtId="0" fontId="3" fillId="5" borderId="25" xfId="0" applyFont="1" applyFill="1" applyBorder="1" applyAlignment="1">
      <alignment vertical="center" wrapText="1"/>
    </xf>
    <xf numFmtId="0" fontId="0" fillId="0" borderId="0" xfId="0" applyFont="1" applyAlignment="1">
      <alignment horizontal="left" vertical="top"/>
    </xf>
    <xf numFmtId="166" fontId="8" fillId="0" borderId="29" xfId="9" applyNumberFormat="1" applyFont="1" applyBorder="1" applyAlignment="1" applyProtection="1">
      <alignment horizontal="center" vertical="center" wrapText="1"/>
      <protection locked="0"/>
    </xf>
    <xf numFmtId="49" fontId="9" fillId="17" borderId="112" xfId="0" applyNumberFormat="1" applyFont="1" applyFill="1" applyBorder="1" applyAlignment="1">
      <alignment horizontal="center" vertical="center"/>
    </xf>
    <xf numFmtId="1" fontId="8" fillId="0" borderId="17" xfId="0" applyNumberFormat="1" applyFont="1" applyBorder="1" applyAlignment="1" applyProtection="1">
      <alignment horizontal="center" vertical="center" wrapText="1"/>
      <protection locked="0"/>
    </xf>
    <xf numFmtId="0" fontId="8" fillId="0" borderId="102" xfId="0" applyFont="1" applyBorder="1" applyAlignment="1" applyProtection="1">
      <alignment horizontal="center" vertical="center"/>
      <protection locked="0"/>
    </xf>
    <xf numFmtId="0" fontId="8" fillId="4" borderId="105" xfId="0" applyFont="1" applyFill="1" applyBorder="1" applyAlignment="1" applyProtection="1">
      <alignment horizontal="center" vertical="center" wrapText="1"/>
      <protection locked="0"/>
    </xf>
    <xf numFmtId="0" fontId="8" fillId="0" borderId="102" xfId="4" applyNumberFormat="1" applyFont="1" applyBorder="1" applyAlignment="1" applyProtection="1">
      <alignment horizontal="center" vertical="center" wrapText="1"/>
      <protection locked="0"/>
    </xf>
    <xf numFmtId="0" fontId="8" fillId="5" borderId="6" xfId="0" applyFont="1" applyFill="1" applyBorder="1" applyAlignment="1">
      <alignment horizontal="center" vertical="center"/>
    </xf>
    <xf numFmtId="0" fontId="9" fillId="17" borderId="102" xfId="0" applyFont="1" applyFill="1" applyBorder="1" applyAlignment="1">
      <alignment horizontal="center" vertical="center"/>
    </xf>
    <xf numFmtId="0" fontId="39" fillId="5" borderId="104" xfId="0" applyFont="1" applyFill="1" applyBorder="1" applyAlignment="1" applyProtection="1">
      <alignment vertical="center"/>
      <protection locked="0"/>
    </xf>
    <xf numFmtId="49" fontId="9" fillId="17" borderId="27" xfId="0" applyNumberFormat="1" applyFont="1" applyFill="1" applyBorder="1" applyAlignment="1">
      <alignment horizontal="center" vertical="center" wrapText="1"/>
    </xf>
    <xf numFmtId="0" fontId="12" fillId="24" borderId="27" xfId="0" applyFont="1" applyFill="1" applyBorder="1" applyAlignment="1">
      <alignment horizontal="center" vertical="center" wrapText="1"/>
    </xf>
    <xf numFmtId="49" fontId="9" fillId="17" borderId="113" xfId="0" applyNumberFormat="1" applyFont="1" applyFill="1" applyBorder="1" applyAlignment="1">
      <alignment horizontal="center" vertical="center"/>
    </xf>
    <xf numFmtId="49" fontId="9" fillId="17" borderId="112" xfId="0" applyNumberFormat="1" applyFont="1" applyFill="1" applyBorder="1" applyAlignment="1">
      <alignment horizontal="center" vertical="center" wrapText="1"/>
    </xf>
    <xf numFmtId="0" fontId="8" fillId="4" borderId="27" xfId="0" applyFont="1" applyFill="1" applyBorder="1" applyAlignment="1" applyProtection="1">
      <alignment horizontal="center" vertical="center" wrapText="1"/>
      <protection locked="0"/>
    </xf>
    <xf numFmtId="49" fontId="12" fillId="17" borderId="34" xfId="0" applyNumberFormat="1" applyFont="1" applyFill="1" applyBorder="1" applyAlignment="1">
      <alignment horizontal="center" vertical="center" wrapText="1"/>
    </xf>
    <xf numFmtId="0" fontId="8" fillId="11" borderId="103" xfId="0" applyFont="1" applyFill="1" applyBorder="1" applyAlignment="1" applyProtection="1">
      <alignment horizontal="center" vertical="center" wrapText="1"/>
      <protection locked="0"/>
    </xf>
    <xf numFmtId="0" fontId="8" fillId="11" borderId="29" xfId="0" applyFont="1" applyFill="1" applyBorder="1" applyAlignment="1" applyProtection="1">
      <alignment horizontal="center" vertical="center" wrapText="1"/>
      <protection locked="0"/>
    </xf>
    <xf numFmtId="0" fontId="8" fillId="11" borderId="27" xfId="0" applyFont="1" applyFill="1" applyBorder="1" applyAlignment="1" applyProtection="1">
      <alignment horizontal="center" vertical="center" wrapText="1"/>
      <protection locked="0"/>
    </xf>
    <xf numFmtId="0" fontId="8" fillId="11" borderId="100" xfId="0" applyFont="1" applyFill="1" applyBorder="1" applyAlignment="1" applyProtection="1">
      <alignment horizontal="center" vertical="center" wrapText="1"/>
      <protection locked="0"/>
    </xf>
    <xf numFmtId="0" fontId="8" fillId="11" borderId="104" xfId="0" applyFont="1" applyFill="1" applyBorder="1" applyAlignment="1" applyProtection="1">
      <alignment horizontal="center" vertical="center" wrapText="1"/>
      <protection locked="0"/>
    </xf>
    <xf numFmtId="0" fontId="8" fillId="0" borderId="105" xfId="0" applyFont="1" applyBorder="1" applyAlignment="1" applyProtection="1">
      <alignment horizontal="center" vertical="center"/>
      <protection locked="0"/>
    </xf>
    <xf numFmtId="0" fontId="3" fillId="11" borderId="103" xfId="0" applyFont="1" applyFill="1" applyBorder="1" applyAlignment="1" applyProtection="1">
      <alignment horizontal="center" vertical="center" wrapText="1"/>
      <protection locked="0"/>
    </xf>
    <xf numFmtId="0" fontId="3" fillId="11" borderId="100" xfId="0" applyFont="1" applyFill="1" applyBorder="1" applyAlignment="1" applyProtection="1">
      <alignment horizontal="center" vertical="center" wrapText="1"/>
      <protection locked="0"/>
    </xf>
    <xf numFmtId="0" fontId="8" fillId="11" borderId="28" xfId="0" applyFont="1" applyFill="1" applyBorder="1" applyAlignment="1" applyProtection="1">
      <alignment horizontal="center" vertical="center" wrapText="1"/>
      <protection locked="0"/>
    </xf>
    <xf numFmtId="0" fontId="8" fillId="11" borderId="111" xfId="0" applyFont="1" applyFill="1" applyBorder="1" applyAlignment="1" applyProtection="1">
      <alignment horizontal="center" vertical="center" wrapText="1"/>
      <protection locked="0"/>
    </xf>
    <xf numFmtId="0" fontId="8" fillId="0" borderId="0" xfId="0" applyFont="1" applyAlignment="1" applyProtection="1">
      <alignment horizontal="center" vertical="center"/>
      <protection locked="0"/>
    </xf>
    <xf numFmtId="1" fontId="8" fillId="4" borderId="100" xfId="12" applyNumberFormat="1" applyFont="1" applyFill="1" applyBorder="1" applyAlignment="1" applyProtection="1">
      <alignment horizontal="center" vertical="center"/>
      <protection locked="0"/>
    </xf>
    <xf numFmtId="49" fontId="8" fillId="4" borderId="100" xfId="0" applyNumberFormat="1" applyFont="1" applyFill="1" applyBorder="1" applyAlignment="1" applyProtection="1">
      <alignment horizontal="center" vertical="center"/>
      <protection locked="0"/>
    </xf>
    <xf numFmtId="49" fontId="8" fillId="4" borderId="105" xfId="0" applyNumberFormat="1" applyFont="1" applyFill="1" applyBorder="1" applyAlignment="1" applyProtection="1">
      <alignment horizontal="center" vertical="center"/>
      <protection locked="0"/>
    </xf>
    <xf numFmtId="1" fontId="8" fillId="4" borderId="100" xfId="0" applyNumberFormat="1" applyFont="1" applyFill="1" applyBorder="1" applyAlignment="1" applyProtection="1">
      <alignment horizontal="center" vertical="center"/>
      <protection locked="0"/>
    </xf>
    <xf numFmtId="1" fontId="8" fillId="4" borderId="101" xfId="0" applyNumberFormat="1" applyFont="1" applyFill="1" applyBorder="1" applyAlignment="1" applyProtection="1">
      <alignment horizontal="center" vertical="center"/>
      <protection locked="0"/>
    </xf>
    <xf numFmtId="49" fontId="8" fillId="4" borderId="101" xfId="0" applyNumberFormat="1" applyFont="1" applyFill="1" applyBorder="1" applyAlignment="1" applyProtection="1">
      <alignment horizontal="center" vertical="center"/>
      <protection locked="0"/>
    </xf>
    <xf numFmtId="9" fontId="8" fillId="4" borderId="108" xfId="4" applyFont="1" applyFill="1" applyBorder="1" applyAlignment="1" applyProtection="1">
      <alignment horizontal="center" vertical="center"/>
      <protection locked="0"/>
    </xf>
    <xf numFmtId="49" fontId="8" fillId="4" borderId="109" xfId="0" applyNumberFormat="1" applyFont="1" applyFill="1" applyBorder="1" applyAlignment="1" applyProtection="1">
      <alignment horizontal="center" vertical="center"/>
      <protection locked="0"/>
    </xf>
    <xf numFmtId="0" fontId="3" fillId="0" borderId="66" xfId="0" applyFont="1" applyBorder="1" applyAlignment="1" applyProtection="1">
      <alignment horizontal="center" vertical="center"/>
      <protection locked="0"/>
    </xf>
    <xf numFmtId="0" fontId="3" fillId="0" borderId="112" xfId="0" applyFont="1" applyBorder="1" applyAlignment="1" applyProtection="1">
      <alignment horizontal="center" vertical="center"/>
      <protection locked="0"/>
    </xf>
    <xf numFmtId="0" fontId="9" fillId="17" borderId="0" xfId="0" applyFont="1" applyFill="1" applyAlignment="1">
      <alignment horizontal="center" vertical="center" wrapText="1"/>
    </xf>
    <xf numFmtId="167" fontId="8" fillId="0" borderId="102" xfId="13" applyNumberFormat="1" applyFont="1" applyBorder="1" applyAlignment="1" applyProtection="1">
      <alignment horizontal="center" vertical="center" wrapText="1"/>
      <protection locked="0"/>
    </xf>
    <xf numFmtId="9" fontId="8" fillId="0" borderId="57" xfId="4" applyFont="1" applyBorder="1" applyAlignment="1" applyProtection="1">
      <alignment horizontal="center" vertical="center"/>
      <protection locked="0"/>
    </xf>
    <xf numFmtId="9" fontId="8" fillId="0" borderId="78" xfId="4" applyFont="1" applyBorder="1" applyAlignment="1" applyProtection="1">
      <alignment horizontal="center" vertical="center"/>
      <protection locked="0"/>
    </xf>
    <xf numFmtId="9" fontId="8" fillId="0" borderId="58" xfId="4" applyFont="1" applyBorder="1" applyAlignment="1" applyProtection="1">
      <alignment horizontal="center" vertical="center"/>
      <protection locked="0"/>
    </xf>
    <xf numFmtId="0" fontId="8" fillId="0" borderId="102" xfId="0" applyFont="1" applyBorder="1" applyAlignment="1" applyProtection="1">
      <alignment horizontal="center" vertical="center"/>
      <protection locked="0"/>
    </xf>
    <xf numFmtId="0" fontId="39" fillId="5" borderId="106" xfId="0" applyFont="1" applyFill="1" applyBorder="1" applyAlignment="1" applyProtection="1">
      <alignment vertical="center"/>
      <protection locked="0"/>
    </xf>
    <xf numFmtId="0" fontId="39" fillId="5" borderId="100" xfId="0" applyFont="1" applyFill="1" applyBorder="1" applyAlignment="1" applyProtection="1">
      <alignment vertical="center"/>
      <protection locked="0"/>
    </xf>
    <xf numFmtId="9" fontId="3" fillId="4" borderId="105" xfId="4" applyFont="1" applyFill="1" applyBorder="1" applyAlignment="1" applyProtection="1">
      <alignment horizontal="center" vertical="center" wrapText="1"/>
      <protection locked="0"/>
    </xf>
    <xf numFmtId="0" fontId="20" fillId="10" borderId="123" xfId="0" applyFont="1" applyFill="1" applyBorder="1" applyAlignment="1">
      <alignment horizontal="center" vertical="center"/>
    </xf>
    <xf numFmtId="0" fontId="20" fillId="10" borderId="114" xfId="0" applyFont="1" applyFill="1" applyBorder="1" applyAlignment="1">
      <alignment horizontal="center" vertical="center"/>
    </xf>
    <xf numFmtId="0" fontId="8" fillId="10" borderId="114" xfId="0" applyFont="1" applyFill="1" applyBorder="1" applyAlignment="1">
      <alignment horizontal="center" vertical="center"/>
    </xf>
    <xf numFmtId="0" fontId="20" fillId="10" borderId="44" xfId="0" applyFont="1" applyFill="1" applyBorder="1" applyAlignment="1">
      <alignment horizontal="center" vertical="center"/>
    </xf>
    <xf numFmtId="0" fontId="20" fillId="10" borderId="74" xfId="0" applyFont="1" applyFill="1" applyBorder="1" applyAlignment="1">
      <alignment horizontal="center" vertical="center"/>
    </xf>
    <xf numFmtId="0" fontId="8" fillId="0" borderId="2" xfId="0" applyFont="1" applyBorder="1" applyAlignment="1">
      <alignment wrapText="1"/>
    </xf>
    <xf numFmtId="0" fontId="8" fillId="0" borderId="0" xfId="0" applyFont="1" applyFill="1"/>
    <xf numFmtId="0" fontId="8" fillId="0" borderId="0" xfId="0" applyFont="1" applyFill="1" applyBorder="1"/>
    <xf numFmtId="49" fontId="12" fillId="17" borderId="115" xfId="0" applyNumberFormat="1" applyFont="1" applyFill="1" applyBorder="1" applyAlignment="1">
      <alignment horizontal="center" vertical="center" wrapText="1"/>
    </xf>
    <xf numFmtId="0" fontId="3" fillId="10" borderId="102" xfId="0" applyFont="1" applyFill="1" applyBorder="1" applyAlignment="1">
      <alignment horizontal="center" vertical="center" wrapText="1"/>
    </xf>
    <xf numFmtId="0" fontId="8" fillId="5" borderId="0" xfId="0" applyFont="1" applyFill="1" applyBorder="1" applyProtection="1"/>
    <xf numFmtId="0" fontId="0" fillId="5" borderId="0" xfId="0" applyFill="1" applyBorder="1" applyProtection="1"/>
    <xf numFmtId="49" fontId="9" fillId="17" borderId="110" xfId="0" applyNumberFormat="1" applyFont="1" applyFill="1" applyBorder="1" applyAlignment="1" applyProtection="1">
      <alignment horizontal="center"/>
    </xf>
    <xf numFmtId="49" fontId="9" fillId="17" borderId="112" xfId="0" applyNumberFormat="1" applyFont="1" applyFill="1" applyBorder="1" applyAlignment="1" applyProtection="1">
      <alignment horizontal="center"/>
    </xf>
    <xf numFmtId="49" fontId="9" fillId="17" borderId="113" xfId="0" applyNumberFormat="1" applyFont="1" applyFill="1" applyBorder="1" applyAlignment="1" applyProtection="1">
      <alignment horizontal="center"/>
    </xf>
    <xf numFmtId="49" fontId="9" fillId="17" borderId="41" xfId="0" applyNumberFormat="1" applyFont="1" applyFill="1" applyBorder="1" applyAlignment="1" applyProtection="1">
      <alignment horizontal="center"/>
    </xf>
    <xf numFmtId="49" fontId="9" fillId="17" borderId="22" xfId="0" applyNumberFormat="1" applyFont="1" applyFill="1" applyBorder="1" applyAlignment="1" applyProtection="1">
      <alignment horizontal="center"/>
    </xf>
    <xf numFmtId="0" fontId="9" fillId="17" borderId="24" xfId="0" applyFont="1" applyFill="1" applyBorder="1" applyAlignment="1" applyProtection="1">
      <alignment horizontal="center" vertical="center" wrapText="1"/>
    </xf>
    <xf numFmtId="0" fontId="9" fillId="17" borderId="27" xfId="0" applyFont="1" applyFill="1" applyBorder="1" applyAlignment="1" applyProtection="1">
      <alignment horizontal="center" vertical="center" wrapText="1"/>
    </xf>
    <xf numFmtId="0" fontId="9" fillId="17" borderId="39" xfId="0" applyFont="1" applyFill="1" applyBorder="1" applyAlignment="1" applyProtection="1">
      <alignment horizontal="center" vertical="center" wrapText="1"/>
    </xf>
    <xf numFmtId="0" fontId="9" fillId="17" borderId="26" xfId="0" applyFont="1" applyFill="1" applyBorder="1" applyAlignment="1" applyProtection="1">
      <alignment horizontal="center" vertical="center" wrapText="1"/>
    </xf>
    <xf numFmtId="0" fontId="40" fillId="4" borderId="150" xfId="0" applyFont="1" applyFill="1" applyBorder="1" applyAlignment="1" applyProtection="1">
      <alignment horizontal="center" vertical="center" wrapText="1"/>
      <protection locked="0"/>
    </xf>
    <xf numFmtId="0" fontId="40" fillId="4" borderId="117" xfId="0" applyFont="1" applyFill="1" applyBorder="1" applyAlignment="1" applyProtection="1">
      <alignment horizontal="center" vertical="center" wrapText="1"/>
      <protection locked="0"/>
    </xf>
    <xf numFmtId="0" fontId="40" fillId="4" borderId="151" xfId="0" applyFont="1" applyFill="1" applyBorder="1" applyAlignment="1" applyProtection="1">
      <alignment horizontal="center" vertical="center" wrapText="1"/>
      <protection locked="0"/>
    </xf>
    <xf numFmtId="49" fontId="42" fillId="17" borderId="140" xfId="0" applyNumberFormat="1" applyFont="1" applyFill="1" applyBorder="1" applyAlignment="1">
      <alignment horizontal="center" vertical="center" wrapText="1"/>
    </xf>
    <xf numFmtId="0" fontId="40" fillId="5" borderId="9" xfId="0" applyFont="1" applyFill="1" applyBorder="1" applyAlignment="1">
      <alignment horizontal="center" vertical="center"/>
    </xf>
    <xf numFmtId="0" fontId="41" fillId="17" borderId="103" xfId="0" applyFont="1" applyFill="1" applyBorder="1" applyAlignment="1">
      <alignment horizontal="center" vertical="center"/>
    </xf>
    <xf numFmtId="0" fontId="3" fillId="10" borderId="108" xfId="0" applyFont="1" applyFill="1" applyBorder="1" applyAlignment="1">
      <alignment horizontal="center" vertical="center" wrapText="1"/>
    </xf>
    <xf numFmtId="0" fontId="3" fillId="11" borderId="102" xfId="0" applyFont="1" applyFill="1" applyBorder="1" applyAlignment="1" applyProtection="1">
      <alignment horizontal="center" vertical="center" wrapText="1"/>
      <protection locked="0"/>
    </xf>
    <xf numFmtId="0" fontId="9" fillId="17" borderId="29" xfId="0" applyFont="1" applyFill="1" applyBorder="1" applyAlignment="1" applyProtection="1">
      <alignment horizontal="center" vertical="center" wrapText="1"/>
      <protection locked="0"/>
    </xf>
    <xf numFmtId="49" fontId="9" fillId="17" borderId="112" xfId="0" applyNumberFormat="1" applyFont="1" applyFill="1" applyBorder="1" applyAlignment="1">
      <alignment horizontal="center" vertical="center" wrapText="1"/>
    </xf>
    <xf numFmtId="0" fontId="3" fillId="4" borderId="105" xfId="3" applyFont="1" applyFill="1" applyBorder="1" applyAlignment="1" applyProtection="1">
      <alignment horizontal="center" vertical="center"/>
      <protection locked="0"/>
    </xf>
    <xf numFmtId="0" fontId="3" fillId="11" borderId="108" xfId="0" applyFont="1" applyFill="1" applyBorder="1" applyAlignment="1" applyProtection="1">
      <alignment horizontal="center" vertical="center" wrapText="1"/>
      <protection locked="0"/>
    </xf>
    <xf numFmtId="0" fontId="3" fillId="0" borderId="108" xfId="0" applyFont="1" applyBorder="1" applyAlignment="1" applyProtection="1">
      <alignment horizontal="center" vertical="center" wrapText="1"/>
      <protection locked="0"/>
    </xf>
    <xf numFmtId="0" fontId="8" fillId="0" borderId="109" xfId="0" applyFont="1" applyBorder="1" applyAlignment="1" applyProtection="1">
      <alignment horizontal="center"/>
      <protection locked="0"/>
    </xf>
    <xf numFmtId="0" fontId="40" fillId="0" borderId="17" xfId="0" applyFont="1" applyBorder="1" applyAlignment="1" applyProtection="1">
      <alignment horizontal="center" vertical="center"/>
      <protection locked="0"/>
    </xf>
    <xf numFmtId="0" fontId="3" fillId="0" borderId="105" xfId="0" applyFont="1" applyBorder="1" applyAlignment="1" applyProtection="1">
      <alignment horizontal="center" vertical="center" wrapText="1"/>
      <protection locked="0"/>
    </xf>
    <xf numFmtId="14" fontId="3" fillId="0" borderId="105" xfId="0" applyNumberFormat="1" applyFont="1" applyBorder="1" applyAlignment="1" applyProtection="1">
      <alignment horizontal="center" vertical="center" wrapText="1"/>
      <protection locked="0"/>
    </xf>
    <xf numFmtId="0" fontId="3" fillId="0" borderId="105" xfId="3" applyFont="1" applyBorder="1" applyAlignment="1" applyProtection="1">
      <alignment horizontal="center" vertical="center" wrapText="1"/>
      <protection locked="0"/>
    </xf>
    <xf numFmtId="0" fontId="17" fillId="5" borderId="0" xfId="3" applyFont="1" applyFill="1" applyBorder="1" applyAlignment="1" applyProtection="1">
      <alignment horizontal="left"/>
    </xf>
    <xf numFmtId="0" fontId="8" fillId="5" borderId="0" xfId="0" applyFont="1" applyFill="1" applyBorder="1" applyAlignment="1" applyProtection="1">
      <alignment horizontal="left" vertical="top" wrapText="1"/>
    </xf>
    <xf numFmtId="0" fontId="3" fillId="5" borderId="104" xfId="0" applyFont="1" applyFill="1" applyBorder="1" applyAlignment="1" applyProtection="1">
      <alignment vertical="center"/>
      <protection locked="0"/>
    </xf>
    <xf numFmtId="0" fontId="12" fillId="17" borderId="104" xfId="0" applyFont="1" applyFill="1" applyBorder="1" applyAlignment="1">
      <alignment horizontal="center" vertical="center" wrapText="1"/>
    </xf>
    <xf numFmtId="0" fontId="8" fillId="0" borderId="102" xfId="4" applyNumberFormat="1" applyFont="1" applyBorder="1" applyAlignment="1" applyProtection="1">
      <alignment horizontal="center" vertical="center" wrapText="1"/>
      <protection locked="0"/>
    </xf>
    <xf numFmtId="0" fontId="8" fillId="0" borderId="16" xfId="4" applyNumberFormat="1" applyFont="1" applyBorder="1" applyAlignment="1" applyProtection="1">
      <alignment horizontal="center" vertical="center" wrapText="1"/>
      <protection locked="0"/>
    </xf>
    <xf numFmtId="0" fontId="12" fillId="17" borderId="102" xfId="0" applyFont="1" applyFill="1" applyBorder="1" applyAlignment="1">
      <alignment horizontal="center" vertical="center" wrapText="1"/>
    </xf>
    <xf numFmtId="0" fontId="8" fillId="5" borderId="5" xfId="0" applyFont="1" applyFill="1" applyBorder="1" applyAlignment="1" applyProtection="1">
      <alignment horizontal="center" vertical="center" wrapText="1"/>
      <protection locked="0"/>
    </xf>
    <xf numFmtId="0" fontId="8" fillId="4" borderId="27" xfId="0" applyFont="1" applyFill="1" applyBorder="1" applyAlignment="1" applyProtection="1">
      <alignment horizontal="center" vertical="top" wrapText="1"/>
      <protection locked="0"/>
    </xf>
    <xf numFmtId="0" fontId="6" fillId="5" borderId="106" xfId="0" applyFont="1" applyFill="1" applyBorder="1"/>
    <xf numFmtId="0" fontId="6" fillId="5" borderId="22" xfId="0" applyFont="1" applyFill="1" applyBorder="1"/>
    <xf numFmtId="0" fontId="6" fillId="5" borderId="33" xfId="0" applyFont="1" applyFill="1" applyBorder="1"/>
    <xf numFmtId="0" fontId="6" fillId="5" borderId="0" xfId="0" applyFont="1" applyFill="1" applyBorder="1"/>
    <xf numFmtId="0" fontId="48" fillId="5" borderId="2" xfId="3" applyFont="1" applyFill="1" applyBorder="1" applyAlignment="1">
      <alignment vertical="center"/>
    </xf>
    <xf numFmtId="49" fontId="3" fillId="5" borderId="29" xfId="0" applyNumberFormat="1" applyFont="1" applyFill="1" applyBorder="1" applyAlignment="1" applyProtection="1">
      <alignment horizontal="center" vertical="center" wrapText="1"/>
      <protection locked="0"/>
    </xf>
    <xf numFmtId="49" fontId="3" fillId="5" borderId="102" xfId="0" applyNumberFormat="1" applyFont="1" applyFill="1" applyBorder="1" applyAlignment="1" applyProtection="1">
      <alignment horizontal="center" vertical="center" wrapText="1"/>
      <protection locked="0"/>
    </xf>
    <xf numFmtId="0" fontId="6" fillId="0" borderId="4" xfId="0" applyFont="1" applyBorder="1"/>
    <xf numFmtId="0" fontId="48" fillId="5" borderId="54" xfId="3" applyFont="1" applyFill="1" applyBorder="1" applyAlignment="1">
      <alignment vertical="center"/>
    </xf>
    <xf numFmtId="0" fontId="48" fillId="5" borderId="49" xfId="3" applyFont="1" applyFill="1" applyBorder="1" applyAlignment="1">
      <alignment vertical="center"/>
    </xf>
    <xf numFmtId="0" fontId="9" fillId="17" borderId="33" xfId="0" applyFont="1" applyFill="1" applyBorder="1" applyAlignment="1" applyProtection="1">
      <alignment horizontal="center" vertical="center" wrapText="1"/>
    </xf>
    <xf numFmtId="9" fontId="8" fillId="11" borderId="106" xfId="0" applyNumberFormat="1" applyFont="1" applyFill="1" applyBorder="1" applyAlignment="1" applyProtection="1">
      <alignment horizontal="center" vertical="center" wrapText="1"/>
      <protection locked="0"/>
    </xf>
    <xf numFmtId="0" fontId="8" fillId="11" borderId="102" xfId="0" applyFont="1" applyFill="1" applyBorder="1" applyAlignment="1" applyProtection="1">
      <alignment horizontal="center" vertical="center" wrapText="1"/>
      <protection locked="0"/>
    </xf>
    <xf numFmtId="9" fontId="8" fillId="11" borderId="109" xfId="0" applyNumberFormat="1" applyFont="1" applyFill="1" applyBorder="1" applyAlignment="1" applyProtection="1">
      <alignment horizontal="center" vertical="center" wrapText="1"/>
      <protection locked="0"/>
    </xf>
    <xf numFmtId="0" fontId="9" fillId="17" borderId="29" xfId="0" applyFont="1" applyFill="1" applyBorder="1" applyAlignment="1" applyProtection="1">
      <alignment horizontal="center" vertical="center" wrapText="1"/>
    </xf>
    <xf numFmtId="49" fontId="9" fillId="17" borderId="115" xfId="0" applyNumberFormat="1" applyFont="1" applyFill="1" applyBorder="1" applyAlignment="1" applyProtection="1">
      <alignment horizontal="center"/>
    </xf>
    <xf numFmtId="9" fontId="3" fillId="11" borderId="106" xfId="0" applyNumberFormat="1" applyFont="1" applyFill="1" applyBorder="1" applyAlignment="1" applyProtection="1">
      <alignment horizontal="center" vertical="center" wrapText="1"/>
      <protection locked="0"/>
    </xf>
    <xf numFmtId="1" fontId="8" fillId="4" borderId="102" xfId="0" applyNumberFormat="1" applyFont="1" applyFill="1" applyBorder="1" applyAlignment="1" applyProtection="1">
      <alignment horizontal="center" vertical="center"/>
      <protection locked="0"/>
    </xf>
    <xf numFmtId="1" fontId="8" fillId="0" borderId="102" xfId="0" applyNumberFormat="1" applyFont="1" applyBorder="1" applyAlignment="1" applyProtection="1">
      <alignment horizontal="center" vertical="center" wrapText="1"/>
      <protection locked="0"/>
    </xf>
    <xf numFmtId="1" fontId="8" fillId="0" borderId="0" xfId="0" applyNumberFormat="1" applyFont="1" applyAlignment="1" applyProtection="1">
      <alignment horizontal="center" vertical="center" wrapText="1"/>
      <protection locked="0"/>
    </xf>
    <xf numFmtId="0" fontId="20" fillId="0" borderId="30" xfId="0" applyFont="1" applyBorder="1" applyAlignment="1">
      <alignment vertical="top" wrapText="1"/>
    </xf>
    <xf numFmtId="0" fontId="20" fillId="0" borderId="0" xfId="0" applyFont="1" applyBorder="1" applyAlignment="1">
      <alignment vertical="top" wrapText="1"/>
    </xf>
    <xf numFmtId="0" fontId="20" fillId="0" borderId="5" xfId="0" applyFont="1" applyBorder="1" applyAlignment="1">
      <alignment vertical="top" wrapText="1"/>
    </xf>
    <xf numFmtId="9" fontId="8" fillId="0" borderId="105" xfId="11" applyFont="1" applyBorder="1" applyAlignment="1" applyProtection="1">
      <alignment horizontal="center" vertical="center" wrapText="1"/>
      <protection locked="0"/>
    </xf>
    <xf numFmtId="0" fontId="3" fillId="0" borderId="102" xfId="0" applyFont="1" applyFill="1" applyBorder="1" applyAlignment="1" applyProtection="1">
      <alignment horizontal="center" vertical="center" wrapText="1"/>
      <protection locked="0"/>
    </xf>
    <xf numFmtId="0" fontId="3" fillId="0" borderId="108" xfId="0" applyFont="1" applyFill="1" applyBorder="1" applyAlignment="1" applyProtection="1">
      <alignment horizontal="center" vertical="center" wrapText="1"/>
      <protection locked="0"/>
    </xf>
    <xf numFmtId="49" fontId="3" fillId="4" borderId="66" xfId="0" applyNumberFormat="1" applyFont="1" applyFill="1" applyBorder="1" applyAlignment="1" applyProtection="1">
      <alignment horizontal="center" vertical="center" wrapText="1"/>
      <protection locked="0"/>
    </xf>
    <xf numFmtId="49" fontId="3" fillId="0" borderId="102" xfId="0" applyNumberFormat="1" applyFont="1" applyBorder="1" applyAlignment="1" applyProtection="1">
      <alignment horizontal="center" vertical="center"/>
      <protection locked="0"/>
    </xf>
    <xf numFmtId="49" fontId="3" fillId="4" borderId="102" xfId="0" applyNumberFormat="1" applyFont="1" applyFill="1" applyBorder="1" applyAlignment="1" applyProtection="1">
      <alignment horizontal="center" vertical="center" wrapText="1"/>
      <protection locked="0"/>
    </xf>
    <xf numFmtId="49" fontId="8" fillId="0" borderId="112" xfId="0" applyNumberFormat="1" applyFont="1" applyBorder="1" applyAlignment="1" applyProtection="1">
      <alignment horizontal="center" vertical="center"/>
      <protection locked="0"/>
    </xf>
    <xf numFmtId="49" fontId="3" fillId="10" borderId="66" xfId="0" applyNumberFormat="1" applyFont="1" applyFill="1" applyBorder="1" applyAlignment="1" applyProtection="1">
      <alignment horizontal="center" vertical="center" wrapText="1"/>
      <protection locked="0"/>
    </xf>
    <xf numFmtId="49" fontId="3" fillId="10" borderId="102" xfId="0" applyNumberFormat="1" applyFont="1" applyFill="1" applyBorder="1" applyAlignment="1" applyProtection="1">
      <alignment horizontal="center" vertical="center"/>
      <protection locked="0"/>
    </xf>
    <xf numFmtId="49" fontId="3" fillId="10" borderId="102" xfId="0" applyNumberFormat="1" applyFont="1" applyFill="1" applyBorder="1" applyAlignment="1" applyProtection="1">
      <alignment horizontal="center" vertical="center" wrapText="1"/>
      <protection locked="0"/>
    </xf>
    <xf numFmtId="49" fontId="3" fillId="10" borderId="108" xfId="0" applyNumberFormat="1" applyFont="1" applyFill="1" applyBorder="1" applyAlignment="1" applyProtection="1">
      <alignment horizontal="center" vertical="center" wrapText="1"/>
      <protection locked="0"/>
    </xf>
    <xf numFmtId="49" fontId="8" fillId="10" borderId="112" xfId="0" applyNumberFormat="1" applyFont="1" applyFill="1" applyBorder="1" applyAlignment="1" applyProtection="1">
      <alignment horizontal="center" vertical="center"/>
      <protection locked="0"/>
    </xf>
    <xf numFmtId="49" fontId="3" fillId="4" borderId="102" xfId="0" applyNumberFormat="1" applyFont="1" applyFill="1" applyBorder="1" applyAlignment="1" applyProtection="1">
      <alignment horizontal="center" vertical="center"/>
      <protection locked="0"/>
    </xf>
    <xf numFmtId="49" fontId="3" fillId="4" borderId="108" xfId="0" applyNumberFormat="1" applyFont="1" applyFill="1" applyBorder="1" applyAlignment="1" applyProtection="1">
      <alignment horizontal="center" vertical="center" wrapText="1"/>
      <protection locked="0"/>
    </xf>
    <xf numFmtId="0" fontId="20" fillId="10" borderId="103" xfId="0" applyFont="1" applyFill="1" applyBorder="1" applyAlignment="1">
      <alignment horizontal="center" vertical="center" wrapText="1"/>
    </xf>
    <xf numFmtId="0" fontId="0" fillId="0" borderId="0" xfId="0" applyBorder="1" applyAlignment="1">
      <alignment wrapText="1"/>
    </xf>
    <xf numFmtId="0" fontId="3" fillId="10" borderId="103" xfId="0" applyFont="1" applyFill="1" applyBorder="1" applyAlignment="1">
      <alignment horizontal="center" vertical="center" wrapText="1"/>
    </xf>
    <xf numFmtId="49" fontId="3" fillId="10" borderId="103" xfId="0" applyNumberFormat="1" applyFont="1" applyFill="1" applyBorder="1" applyAlignment="1">
      <alignment horizontal="center" vertical="center" wrapText="1"/>
    </xf>
    <xf numFmtId="0" fontId="0" fillId="0" borderId="0" xfId="0" applyFill="1" applyAlignment="1">
      <alignment wrapText="1"/>
    </xf>
    <xf numFmtId="49" fontId="3" fillId="0" borderId="103" xfId="0" applyNumberFormat="1" applyFont="1" applyFill="1" applyBorder="1" applyAlignment="1" applyProtection="1">
      <alignment horizontal="center"/>
      <protection locked="0"/>
    </xf>
    <xf numFmtId="49" fontId="3" fillId="0" borderId="111" xfId="0" applyNumberFormat="1" applyFont="1" applyFill="1" applyBorder="1" applyAlignment="1" applyProtection="1">
      <alignment horizontal="center"/>
      <protection locked="0"/>
    </xf>
    <xf numFmtId="0" fontId="8" fillId="0" borderId="102" xfId="0" applyFont="1" applyBorder="1" applyAlignment="1" applyProtection="1">
      <alignment vertical="center" wrapText="1"/>
      <protection locked="0"/>
    </xf>
    <xf numFmtId="49" fontId="8" fillId="0" borderId="104" xfId="0" applyNumberFormat="1" applyFont="1" applyBorder="1" applyAlignment="1" applyProtection="1">
      <alignment horizontal="center" vertical="center" wrapText="1"/>
      <protection locked="0"/>
    </xf>
    <xf numFmtId="49" fontId="8" fillId="5" borderId="66" xfId="0" applyNumberFormat="1" applyFont="1" applyFill="1" applyBorder="1" applyAlignment="1" applyProtection="1">
      <alignment horizontal="center" vertical="center" wrapText="1"/>
    </xf>
    <xf numFmtId="0" fontId="8" fillId="5" borderId="25" xfId="0" applyFont="1" applyFill="1" applyBorder="1" applyAlignment="1">
      <alignment vertical="center"/>
    </xf>
    <xf numFmtId="0" fontId="8" fillId="5" borderId="33" xfId="0" applyFont="1" applyFill="1" applyBorder="1" applyAlignment="1">
      <alignment vertical="center"/>
    </xf>
    <xf numFmtId="0" fontId="3" fillId="5" borderId="33" xfId="0" applyFont="1" applyFill="1" applyBorder="1" applyAlignment="1">
      <alignment vertical="center"/>
    </xf>
    <xf numFmtId="49" fontId="3" fillId="0" borderId="51" xfId="0" applyNumberFormat="1" applyFont="1" applyBorder="1" applyAlignment="1" applyProtection="1">
      <alignment horizontal="center" vertical="center"/>
      <protection locked="0"/>
    </xf>
    <xf numFmtId="49" fontId="3" fillId="0" borderId="105" xfId="0" applyNumberFormat="1" applyFont="1" applyBorder="1" applyAlignment="1" applyProtection="1">
      <alignment horizontal="center" vertical="center"/>
      <protection locked="0"/>
    </xf>
    <xf numFmtId="49" fontId="3" fillId="4" borderId="105" xfId="0" applyNumberFormat="1" applyFont="1" applyFill="1" applyBorder="1" applyAlignment="1" applyProtection="1">
      <alignment horizontal="center" vertical="center" wrapText="1"/>
      <protection locked="0"/>
    </xf>
    <xf numFmtId="49" fontId="3" fillId="4" borderId="115" xfId="0" applyNumberFormat="1" applyFont="1" applyFill="1" applyBorder="1" applyAlignment="1" applyProtection="1">
      <alignment horizontal="center" vertical="center" wrapText="1"/>
      <protection locked="0"/>
    </xf>
    <xf numFmtId="49" fontId="3" fillId="10" borderId="51" xfId="0" applyNumberFormat="1" applyFont="1" applyFill="1" applyBorder="1" applyAlignment="1" applyProtection="1">
      <alignment horizontal="center" vertical="center" wrapText="1"/>
      <protection locked="0"/>
    </xf>
    <xf numFmtId="49" fontId="3" fillId="10" borderId="105" xfId="0" applyNumberFormat="1" applyFont="1" applyFill="1" applyBorder="1" applyAlignment="1" applyProtection="1">
      <alignment horizontal="center" vertical="center"/>
      <protection locked="0"/>
    </xf>
    <xf numFmtId="49" fontId="3" fillId="10" borderId="105" xfId="0" applyNumberFormat="1" applyFont="1" applyFill="1" applyBorder="1" applyAlignment="1" applyProtection="1">
      <alignment horizontal="center" vertical="center" wrapText="1"/>
      <protection locked="0"/>
    </xf>
    <xf numFmtId="49" fontId="3" fillId="10" borderId="109" xfId="0" applyNumberFormat="1" applyFont="1" applyFill="1" applyBorder="1" applyAlignment="1" applyProtection="1">
      <alignment horizontal="center" vertical="center" wrapText="1"/>
      <protection locked="0"/>
    </xf>
    <xf numFmtId="49" fontId="3" fillId="10" borderId="51" xfId="0" applyNumberFormat="1" applyFont="1" applyFill="1" applyBorder="1" applyAlignment="1" applyProtection="1">
      <alignment horizontal="center" vertical="center"/>
      <protection locked="0"/>
    </xf>
    <xf numFmtId="49" fontId="3" fillId="10" borderId="115" xfId="0" applyNumberFormat="1" applyFont="1" applyFill="1" applyBorder="1" applyAlignment="1" applyProtection="1">
      <alignment horizontal="center" vertical="center" wrapText="1"/>
      <protection locked="0"/>
    </xf>
    <xf numFmtId="49" fontId="3" fillId="4" borderId="51" xfId="0" applyNumberFormat="1" applyFont="1" applyFill="1" applyBorder="1" applyAlignment="1" applyProtection="1">
      <alignment horizontal="center" vertical="center" wrapText="1"/>
      <protection locked="0"/>
    </xf>
    <xf numFmtId="49" fontId="3" fillId="4" borderId="105" xfId="0" applyNumberFormat="1" applyFont="1" applyFill="1" applyBorder="1" applyAlignment="1" applyProtection="1">
      <alignment horizontal="center" vertical="center"/>
      <protection locked="0"/>
    </xf>
    <xf numFmtId="49" fontId="3" fillId="4" borderId="109" xfId="0" applyNumberFormat="1" applyFont="1" applyFill="1" applyBorder="1" applyAlignment="1" applyProtection="1">
      <alignment horizontal="center" vertical="center" wrapText="1"/>
      <protection locked="0"/>
    </xf>
    <xf numFmtId="49" fontId="8" fillId="0" borderId="137" xfId="0" applyNumberFormat="1" applyFont="1" applyBorder="1" applyAlignment="1" applyProtection="1">
      <alignment horizontal="center" vertical="center" wrapText="1"/>
      <protection locked="0"/>
    </xf>
    <xf numFmtId="9" fontId="8" fillId="0" borderId="29" xfId="4" applyFont="1" applyBorder="1" applyAlignment="1" applyProtection="1">
      <alignment horizontal="center" vertical="center" wrapText="1"/>
      <protection locked="0"/>
    </xf>
    <xf numFmtId="1" fontId="8" fillId="0" borderId="27" xfId="9" applyNumberFormat="1" applyFont="1" applyBorder="1" applyAlignment="1" applyProtection="1">
      <alignment horizontal="center" vertical="center"/>
      <protection locked="0"/>
    </xf>
    <xf numFmtId="166" fontId="3" fillId="4" borderId="104" xfId="0" applyNumberFormat="1" applyFont="1" applyFill="1" applyBorder="1" applyAlignment="1" applyProtection="1">
      <alignment horizontal="center" vertical="center"/>
      <protection locked="0"/>
    </xf>
    <xf numFmtId="166" fontId="3" fillId="4" borderId="104" xfId="0" applyNumberFormat="1" applyFont="1" applyFill="1" applyBorder="1" applyAlignment="1" applyProtection="1">
      <alignment horizontal="center" vertical="center" wrapText="1"/>
      <protection locked="0"/>
    </xf>
    <xf numFmtId="166" fontId="3" fillId="4" borderId="81" xfId="0" applyNumberFormat="1" applyFont="1" applyFill="1" applyBorder="1" applyAlignment="1" applyProtection="1">
      <alignment horizontal="center" vertical="center"/>
      <protection locked="0"/>
    </xf>
    <xf numFmtId="9" fontId="40" fillId="0" borderId="112" xfId="0" applyNumberFormat="1" applyFont="1" applyBorder="1" applyAlignment="1" applyProtection="1">
      <alignment horizontal="center" vertical="center" wrapText="1"/>
      <protection locked="0"/>
    </xf>
    <xf numFmtId="0" fontId="40" fillId="0" borderId="108" xfId="0" applyFont="1" applyBorder="1" applyAlignment="1" applyProtection="1">
      <alignment horizontal="center" vertical="center" wrapText="1"/>
      <protection locked="0"/>
    </xf>
    <xf numFmtId="1" fontId="40" fillId="0" borderId="66" xfId="0" applyNumberFormat="1" applyFont="1" applyBorder="1" applyAlignment="1" applyProtection="1">
      <alignment horizontal="center" vertical="center" wrapText="1"/>
      <protection locked="0"/>
    </xf>
    <xf numFmtId="1" fontId="40" fillId="0" borderId="102" xfId="0" applyNumberFormat="1" applyFont="1" applyBorder="1" applyAlignment="1" applyProtection="1">
      <alignment horizontal="center" vertical="center" wrapText="1"/>
      <protection locked="0"/>
    </xf>
    <xf numFmtId="0" fontId="0" fillId="0" borderId="0" xfId="0" applyAlignment="1">
      <alignment horizontal="left" vertical="top" wrapText="1"/>
    </xf>
    <xf numFmtId="0" fontId="17" fillId="0" borderId="104" xfId="3" applyFont="1" applyFill="1" applyBorder="1"/>
    <xf numFmtId="0" fontId="17" fillId="0" borderId="107" xfId="3" applyFont="1" applyFill="1" applyBorder="1"/>
    <xf numFmtId="0" fontId="8" fillId="0" borderId="26" xfId="0" applyFont="1" applyBorder="1" applyAlignment="1" applyProtection="1">
      <alignment horizontal="center" vertical="center" wrapText="1"/>
      <protection locked="0"/>
    </xf>
    <xf numFmtId="0" fontId="5" fillId="4" borderId="3" xfId="3" applyFill="1" applyBorder="1" applyAlignment="1">
      <alignment horizontal="right" vertical="center"/>
    </xf>
    <xf numFmtId="0" fontId="8" fillId="0" borderId="2" xfId="0" applyNumberFormat="1" applyFont="1" applyBorder="1"/>
    <xf numFmtId="0" fontId="5" fillId="0" borderId="3" xfId="3" applyFill="1" applyBorder="1" applyAlignment="1">
      <alignment horizontal="right" vertical="center"/>
    </xf>
    <xf numFmtId="0" fontId="5" fillId="0" borderId="1" xfId="3" applyFill="1" applyBorder="1" applyAlignment="1">
      <alignment vertical="center"/>
    </xf>
    <xf numFmtId="0" fontId="5" fillId="0" borderId="3" xfId="3" applyBorder="1" applyAlignment="1">
      <alignment horizontal="right" vertical="center"/>
    </xf>
    <xf numFmtId="0" fontId="5" fillId="4" borderId="8" xfId="3" applyFill="1" applyBorder="1" applyAlignment="1" applyProtection="1">
      <alignment horizontal="right" vertical="center"/>
    </xf>
    <xf numFmtId="0" fontId="45" fillId="0" borderId="10" xfId="0" applyFont="1" applyBorder="1" applyAlignment="1">
      <alignment horizontal="center" vertical="center"/>
    </xf>
    <xf numFmtId="0" fontId="23" fillId="0" borderId="2" xfId="0" applyFont="1" applyBorder="1" applyAlignment="1">
      <alignment horizontal="center" vertical="center"/>
    </xf>
    <xf numFmtId="0" fontId="22" fillId="0" borderId="2" xfId="0" applyFont="1" applyBorder="1" applyAlignment="1">
      <alignment horizontal="center" vertical="center"/>
    </xf>
    <xf numFmtId="0" fontId="22" fillId="0" borderId="0" xfId="0" applyFont="1" applyAlignment="1">
      <alignment horizontal="center" vertical="center"/>
    </xf>
    <xf numFmtId="0" fontId="22" fillId="0" borderId="10" xfId="0" applyFont="1" applyBorder="1" applyAlignment="1">
      <alignment horizontal="center" vertical="center"/>
    </xf>
    <xf numFmtId="0" fontId="3" fillId="0" borderId="4" xfId="0" applyFont="1" applyBorder="1" applyAlignment="1">
      <alignment horizontal="left" vertical="center" wrapText="1"/>
    </xf>
    <xf numFmtId="0" fontId="3" fillId="0" borderId="0" xfId="0" applyFont="1" applyAlignment="1">
      <alignment horizontal="left" vertical="center" wrapText="1"/>
    </xf>
    <xf numFmtId="0" fontId="3" fillId="0" borderId="5" xfId="0" applyFont="1" applyBorder="1" applyAlignment="1">
      <alignment horizontal="left" vertical="center" wrapText="1"/>
    </xf>
    <xf numFmtId="0" fontId="12" fillId="0" borderId="6" xfId="1" applyFont="1" applyBorder="1" applyAlignment="1">
      <alignment horizontal="center" vertical="center"/>
    </xf>
    <xf numFmtId="0" fontId="12" fillId="0" borderId="7" xfId="1" applyFont="1" applyBorder="1" applyAlignment="1">
      <alignment horizontal="center" vertical="center"/>
    </xf>
    <xf numFmtId="0" fontId="12" fillId="0" borderId="8" xfId="1" applyFont="1" applyBorder="1" applyAlignment="1">
      <alignment horizontal="center" vertical="center"/>
    </xf>
    <xf numFmtId="0" fontId="26" fillId="2" borderId="6" xfId="1" applyFont="1" applyFill="1" applyBorder="1" applyAlignment="1">
      <alignment horizontal="center" vertical="center"/>
    </xf>
    <xf numFmtId="0" fontId="26" fillId="2" borderId="7" xfId="1" applyFont="1" applyFill="1" applyBorder="1" applyAlignment="1">
      <alignment horizontal="center" vertical="center"/>
    </xf>
    <xf numFmtId="0" fontId="26" fillId="2" borderId="8" xfId="1" applyFont="1" applyFill="1" applyBorder="1" applyAlignment="1">
      <alignment horizontal="center" vertical="center"/>
    </xf>
    <xf numFmtId="0" fontId="8" fillId="0" borderId="4" xfId="0" applyFont="1" applyBorder="1" applyAlignment="1">
      <alignment horizontal="left" vertical="center" wrapText="1"/>
    </xf>
    <xf numFmtId="0" fontId="8" fillId="0" borderId="0" xfId="0" applyFont="1" applyAlignment="1">
      <alignment horizontal="left" vertical="center" wrapText="1"/>
    </xf>
    <xf numFmtId="0" fontId="8" fillId="0" borderId="5" xfId="0" applyFont="1" applyBorder="1" applyAlignment="1">
      <alignment horizontal="left" vertical="center" wrapText="1"/>
    </xf>
    <xf numFmtId="0" fontId="26" fillId="2" borderId="6" xfId="1" applyFont="1" applyFill="1" applyBorder="1" applyAlignment="1">
      <alignment horizontal="center" vertical="center" wrapText="1"/>
    </xf>
    <xf numFmtId="0" fontId="26" fillId="2" borderId="7" xfId="1" applyFont="1" applyFill="1" applyBorder="1" applyAlignment="1">
      <alignment horizontal="center" vertical="center" wrapText="1"/>
    </xf>
    <xf numFmtId="0" fontId="26" fillId="2" borderId="8" xfId="1" applyFont="1" applyFill="1" applyBorder="1" applyAlignment="1">
      <alignment horizontal="center" vertical="center" wrapText="1"/>
    </xf>
    <xf numFmtId="0" fontId="17" fillId="0" borderId="104" xfId="3" applyFont="1" applyFill="1" applyBorder="1"/>
    <xf numFmtId="0" fontId="17" fillId="0" borderId="107" xfId="3" applyFont="1" applyFill="1" applyBorder="1"/>
    <xf numFmtId="0" fontId="17" fillId="0" borderId="104" xfId="3" applyFont="1" applyFill="1" applyBorder="1" applyAlignment="1">
      <alignment horizontal="left"/>
    </xf>
    <xf numFmtId="0" fontId="17" fillId="0" borderId="107" xfId="3" applyFont="1" applyFill="1" applyBorder="1" applyAlignment="1">
      <alignment horizontal="left"/>
    </xf>
    <xf numFmtId="0" fontId="17" fillId="0" borderId="113" xfId="3" applyFont="1" applyFill="1" applyBorder="1"/>
    <xf numFmtId="0" fontId="17" fillId="0" borderId="50" xfId="3" applyFont="1" applyFill="1" applyBorder="1"/>
    <xf numFmtId="0" fontId="9" fillId="0" borderId="6" xfId="0" applyFont="1" applyBorder="1" applyAlignment="1">
      <alignment horizontal="center"/>
    </xf>
    <xf numFmtId="0" fontId="9" fillId="0" borderId="7" xfId="0" applyFont="1" applyBorder="1" applyAlignment="1">
      <alignment horizontal="center"/>
    </xf>
    <xf numFmtId="0" fontId="9" fillId="0" borderId="8" xfId="0" applyFont="1" applyBorder="1" applyAlignment="1">
      <alignment horizontal="center"/>
    </xf>
    <xf numFmtId="0" fontId="46" fillId="0" borderId="10" xfId="0" applyFont="1" applyBorder="1" applyAlignment="1">
      <alignment horizontal="center"/>
    </xf>
    <xf numFmtId="0" fontId="10" fillId="3" borderId="1" xfId="0" applyFont="1" applyFill="1" applyBorder="1" applyAlignment="1">
      <alignment horizontal="center"/>
    </xf>
    <xf numFmtId="0" fontId="10" fillId="3" borderId="2" xfId="0" applyFont="1" applyFill="1" applyBorder="1" applyAlignment="1">
      <alignment horizontal="center"/>
    </xf>
    <xf numFmtId="0" fontId="10" fillId="3" borderId="3" xfId="0" applyFont="1" applyFill="1" applyBorder="1" applyAlignment="1">
      <alignment horizontal="center"/>
    </xf>
    <xf numFmtId="0" fontId="17" fillId="0" borderId="104" xfId="3" applyFont="1" applyBorder="1"/>
    <xf numFmtId="0" fontId="17" fillId="0" borderId="107" xfId="3" applyFont="1" applyBorder="1"/>
    <xf numFmtId="0" fontId="21" fillId="0" borderId="10" xfId="0" applyFont="1" applyBorder="1" applyAlignment="1">
      <alignment horizontal="center"/>
    </xf>
    <xf numFmtId="0" fontId="3" fillId="15" borderId="78" xfId="1" applyFont="1" applyFill="1" applyBorder="1" applyAlignment="1">
      <alignment horizontal="left" vertical="center" wrapText="1"/>
    </xf>
    <xf numFmtId="0" fontId="3" fillId="15" borderId="79" xfId="1" applyFont="1" applyFill="1" applyBorder="1" applyAlignment="1">
      <alignment horizontal="left" vertical="center" wrapText="1"/>
    </xf>
    <xf numFmtId="0" fontId="3" fillId="15" borderId="80" xfId="1" applyFont="1" applyFill="1" applyBorder="1" applyAlignment="1">
      <alignment horizontal="left" vertical="center" wrapText="1"/>
    </xf>
    <xf numFmtId="0" fontId="3" fillId="13" borderId="78" xfId="1" applyFont="1" applyFill="1" applyBorder="1" applyAlignment="1">
      <alignment horizontal="left" vertical="center" wrapText="1"/>
    </xf>
    <xf numFmtId="0" fontId="3" fillId="13" borderId="79" xfId="1" applyFont="1" applyFill="1" applyBorder="1" applyAlignment="1">
      <alignment horizontal="left" vertical="center" wrapText="1"/>
    </xf>
    <xf numFmtId="0" fontId="3" fillId="13" borderId="80" xfId="1" applyFont="1" applyFill="1" applyBorder="1" applyAlignment="1">
      <alignment horizontal="left" vertical="center" wrapText="1"/>
    </xf>
    <xf numFmtId="0" fontId="3" fillId="13" borderId="81" xfId="1" applyFont="1" applyFill="1" applyBorder="1" applyAlignment="1">
      <alignment vertical="center" wrapText="1"/>
    </xf>
    <xf numFmtId="0" fontId="3" fillId="13" borderId="82" xfId="1" applyFont="1" applyFill="1" applyBorder="1" applyAlignment="1">
      <alignment vertical="center" wrapText="1"/>
    </xf>
    <xf numFmtId="0" fontId="3" fillId="13" borderId="83" xfId="1" applyFont="1" applyFill="1" applyBorder="1" applyAlignment="1">
      <alignment vertical="center" wrapText="1"/>
    </xf>
    <xf numFmtId="0" fontId="12" fillId="0" borderId="9" xfId="1" applyFont="1" applyBorder="1" applyAlignment="1">
      <alignment horizontal="center" vertical="center"/>
    </xf>
    <xf numFmtId="0" fontId="12" fillId="0" borderId="10" xfId="1" applyFont="1" applyBorder="1" applyAlignment="1">
      <alignment horizontal="center" vertical="center"/>
    </xf>
    <xf numFmtId="0" fontId="12" fillId="0" borderId="11" xfId="1" applyFont="1" applyBorder="1" applyAlignment="1">
      <alignment horizontal="center" vertical="center"/>
    </xf>
    <xf numFmtId="0" fontId="30" fillId="13" borderId="6" xfId="3" applyFont="1" applyFill="1" applyBorder="1" applyAlignment="1">
      <alignment horizontal="left"/>
    </xf>
    <xf numFmtId="0" fontId="30" fillId="13" borderId="7" xfId="3" applyFont="1" applyFill="1" applyBorder="1" applyAlignment="1">
      <alignment horizontal="left"/>
    </xf>
    <xf numFmtId="0" fontId="20" fillId="13" borderId="7" xfId="0" applyFont="1" applyFill="1" applyBorder="1" applyAlignment="1">
      <alignment horizontal="center"/>
    </xf>
    <xf numFmtId="0" fontId="31" fillId="14" borderId="6" xfId="0" applyFont="1" applyFill="1" applyBorder="1" applyAlignment="1">
      <alignment horizontal="center" vertical="center"/>
    </xf>
    <xf numFmtId="0" fontId="31" fillId="14" borderId="7" xfId="0" applyFont="1" applyFill="1" applyBorder="1" applyAlignment="1">
      <alignment horizontal="center" vertical="center"/>
    </xf>
    <xf numFmtId="0" fontId="31" fillId="14" borderId="8" xfId="0" applyFont="1" applyFill="1" applyBorder="1" applyAlignment="1">
      <alignment horizontal="center" vertical="center"/>
    </xf>
    <xf numFmtId="0" fontId="20" fillId="0" borderId="78" xfId="0" applyFont="1" applyBorder="1" applyAlignment="1">
      <alignment horizontal="left" vertical="top" wrapText="1"/>
    </xf>
    <xf numFmtId="0" fontId="20" fillId="0" borderId="79" xfId="0" applyFont="1" applyBorder="1" applyAlignment="1">
      <alignment horizontal="left" vertical="top" wrapText="1"/>
    </xf>
    <xf numFmtId="0" fontId="20" fillId="0" borderId="80" xfId="0" applyFont="1" applyBorder="1" applyAlignment="1">
      <alignment horizontal="left" vertical="top" wrapText="1"/>
    </xf>
    <xf numFmtId="0" fontId="21" fillId="13" borderId="78" xfId="1" applyFont="1" applyFill="1" applyBorder="1" applyAlignment="1">
      <alignment vertical="center" wrapText="1"/>
    </xf>
    <xf numFmtId="0" fontId="21" fillId="13" borderId="79" xfId="1" applyFont="1" applyFill="1" applyBorder="1" applyAlignment="1">
      <alignment vertical="center" wrapText="1"/>
    </xf>
    <xf numFmtId="0" fontId="21" fillId="13" borderId="80" xfId="1" applyFont="1" applyFill="1" applyBorder="1" applyAlignment="1">
      <alignment vertical="center" wrapText="1"/>
    </xf>
    <xf numFmtId="0" fontId="20" fillId="0" borderId="31" xfId="0" applyFont="1" applyBorder="1" applyAlignment="1">
      <alignment horizontal="left" vertical="top" wrapText="1"/>
    </xf>
    <xf numFmtId="0" fontId="20" fillId="0" borderId="2" xfId="0" applyFont="1" applyBorder="1" applyAlignment="1">
      <alignment horizontal="left" vertical="top" wrapText="1"/>
    </xf>
    <xf numFmtId="0" fontId="20" fillId="0" borderId="3" xfId="0" applyFont="1" applyBorder="1" applyAlignment="1">
      <alignment horizontal="left" vertical="top" wrapText="1"/>
    </xf>
    <xf numFmtId="0" fontId="20" fillId="0" borderId="30" xfId="0" applyFont="1" applyBorder="1" applyAlignment="1">
      <alignment horizontal="left" vertical="top" wrapText="1"/>
    </xf>
    <xf numFmtId="0" fontId="20" fillId="0" borderId="0" xfId="0" applyFont="1" applyBorder="1" applyAlignment="1">
      <alignment horizontal="left" vertical="top" wrapText="1"/>
    </xf>
    <xf numFmtId="0" fontId="20" fillId="0" borderId="5" xfId="0" applyFont="1" applyBorder="1" applyAlignment="1">
      <alignment horizontal="left" vertical="top" wrapText="1"/>
    </xf>
    <xf numFmtId="0" fontId="3" fillId="25" borderId="32" xfId="1" applyFont="1" applyFill="1" applyBorder="1" applyAlignment="1">
      <alignment horizontal="center" vertical="center" wrapText="1"/>
    </xf>
    <xf numFmtId="0" fontId="3" fillId="25" borderId="34" xfId="1" applyFont="1" applyFill="1" applyBorder="1" applyAlignment="1">
      <alignment horizontal="center" vertical="center" wrapText="1"/>
    </xf>
    <xf numFmtId="0" fontId="5" fillId="0" borderId="30" xfId="3" applyBorder="1" applyAlignment="1">
      <alignment horizontal="left" vertical="top" wrapText="1"/>
    </xf>
    <xf numFmtId="0" fontId="17" fillId="0" borderId="0" xfId="3" applyFont="1" applyBorder="1" applyAlignment="1">
      <alignment horizontal="left" vertical="top" wrapText="1"/>
    </xf>
    <xf numFmtId="0" fontId="8" fillId="0" borderId="27" xfId="0" applyFont="1" applyBorder="1" applyAlignment="1">
      <alignment horizontal="left" vertical="center" wrapText="1"/>
    </xf>
    <xf numFmtId="0" fontId="8" fillId="0" borderId="33" xfId="0" applyFont="1" applyBorder="1" applyAlignment="1">
      <alignment horizontal="left" vertical="center" wrapText="1"/>
    </xf>
    <xf numFmtId="0" fontId="17" fillId="0" borderId="33" xfId="3" applyFont="1" applyBorder="1" applyAlignment="1">
      <alignment horizontal="left" vertical="center" wrapText="1"/>
    </xf>
    <xf numFmtId="0" fontId="17" fillId="0" borderId="25" xfId="3" applyFont="1" applyBorder="1" applyAlignment="1">
      <alignment horizontal="left" vertical="center" wrapText="1"/>
    </xf>
    <xf numFmtId="0" fontId="8" fillId="5" borderId="12" xfId="0" applyFont="1" applyFill="1" applyBorder="1" applyAlignment="1">
      <alignment horizontal="center" vertical="center" wrapText="1"/>
    </xf>
    <xf numFmtId="0" fontId="8" fillId="5" borderId="76" xfId="0" applyFont="1" applyFill="1" applyBorder="1" applyAlignment="1">
      <alignment horizontal="center" vertical="center" wrapText="1"/>
    </xf>
    <xf numFmtId="0" fontId="8" fillId="5" borderId="92" xfId="0" applyFont="1" applyFill="1" applyBorder="1" applyAlignment="1">
      <alignment horizontal="center" vertical="center" wrapText="1"/>
    </xf>
    <xf numFmtId="0" fontId="8" fillId="0" borderId="78" xfId="0" applyFont="1" applyBorder="1" applyAlignment="1">
      <alignment horizontal="left" vertical="center" wrapText="1"/>
    </xf>
    <xf numFmtId="0" fontId="8" fillId="0" borderId="79" xfId="0" applyFont="1" applyBorder="1" applyAlignment="1">
      <alignment horizontal="left" vertical="center" wrapText="1"/>
    </xf>
    <xf numFmtId="0" fontId="8" fillId="0" borderId="80" xfId="0" applyFont="1" applyBorder="1" applyAlignment="1">
      <alignment horizontal="left" vertical="center" wrapText="1"/>
    </xf>
    <xf numFmtId="0" fontId="8" fillId="5" borderId="99" xfId="0" applyFont="1" applyFill="1" applyBorder="1" applyAlignment="1">
      <alignment horizontal="center" vertical="center" wrapText="1"/>
    </xf>
    <xf numFmtId="0" fontId="8" fillId="0" borderId="104" xfId="0" applyFont="1" applyBorder="1" applyAlignment="1">
      <alignment horizontal="left" vertical="center" wrapText="1"/>
    </xf>
    <xf numFmtId="0" fontId="8" fillId="0" borderId="106" xfId="0" applyFont="1" applyBorder="1" applyAlignment="1">
      <alignment horizontal="left" vertical="center" wrapText="1"/>
    </xf>
    <xf numFmtId="0" fontId="8" fillId="0" borderId="107" xfId="0" applyFont="1" applyBorder="1" applyAlignment="1">
      <alignment horizontal="left" vertical="center" wrapText="1"/>
    </xf>
    <xf numFmtId="0" fontId="3" fillId="5" borderId="21" xfId="0" applyFont="1" applyFill="1" applyBorder="1" applyAlignment="1">
      <alignment horizontal="center" vertical="center" wrapText="1"/>
    </xf>
    <xf numFmtId="0" fontId="3" fillId="5" borderId="14" xfId="0" applyFont="1" applyFill="1" applyBorder="1" applyAlignment="1">
      <alignment horizontal="center" vertical="center" wrapText="1"/>
    </xf>
    <xf numFmtId="0" fontId="3" fillId="5" borderId="95" xfId="0" applyFont="1" applyFill="1" applyBorder="1" applyAlignment="1">
      <alignment horizontal="center" vertical="center" wrapText="1"/>
    </xf>
    <xf numFmtId="0" fontId="3" fillId="5" borderId="94" xfId="0" applyFont="1" applyFill="1" applyBorder="1" applyAlignment="1">
      <alignment horizontal="center" vertical="center" wrapText="1"/>
    </xf>
    <xf numFmtId="0" fontId="3" fillId="5" borderId="77" xfId="0" applyFont="1" applyFill="1" applyBorder="1" applyAlignment="1">
      <alignment horizontal="center" vertical="center" wrapText="1"/>
    </xf>
    <xf numFmtId="0" fontId="3" fillId="5" borderId="93" xfId="0" applyFont="1" applyFill="1" applyBorder="1" applyAlignment="1">
      <alignment horizontal="center" vertical="center" wrapText="1"/>
    </xf>
    <xf numFmtId="0" fontId="8" fillId="0" borderId="89" xfId="0" applyFont="1" applyBorder="1" applyAlignment="1">
      <alignment horizontal="left" vertical="center" wrapText="1"/>
    </xf>
    <xf numFmtId="0" fontId="8" fillId="0" borderId="22" xfId="0" applyFont="1" applyBorder="1" applyAlignment="1">
      <alignment horizontal="left" vertical="center" wrapText="1"/>
    </xf>
    <xf numFmtId="0" fontId="8" fillId="0" borderId="50" xfId="0" applyFont="1" applyBorder="1" applyAlignment="1">
      <alignment horizontal="left" vertical="center" wrapText="1"/>
    </xf>
    <xf numFmtId="0" fontId="8" fillId="0" borderId="25" xfId="0" applyFont="1" applyBorder="1" applyAlignment="1">
      <alignment horizontal="left" vertical="center" wrapText="1"/>
    </xf>
    <xf numFmtId="0" fontId="17" fillId="0" borderId="6" xfId="3" applyFont="1" applyBorder="1" applyAlignment="1">
      <alignment horizontal="left" vertical="center"/>
    </xf>
    <xf numFmtId="0" fontId="17" fillId="0" borderId="7" xfId="3" applyFont="1" applyBorder="1" applyAlignment="1">
      <alignment horizontal="left" vertical="center"/>
    </xf>
    <xf numFmtId="0" fontId="8" fillId="0" borderId="7" xfId="0" applyFont="1" applyBorder="1" applyAlignment="1">
      <alignment horizontal="left" vertical="center"/>
    </xf>
    <xf numFmtId="0" fontId="10" fillId="3" borderId="1" xfId="0" applyFont="1" applyFill="1" applyBorder="1" applyAlignment="1">
      <alignment horizontal="center" vertical="center"/>
    </xf>
    <xf numFmtId="0" fontId="10" fillId="3" borderId="2" xfId="0" applyFont="1" applyFill="1" applyBorder="1" applyAlignment="1">
      <alignment horizontal="center" vertical="center"/>
    </xf>
    <xf numFmtId="0" fontId="10" fillId="3" borderId="3" xfId="0" applyFont="1" applyFill="1" applyBorder="1" applyAlignment="1">
      <alignment horizontal="center" vertical="center"/>
    </xf>
    <xf numFmtId="0" fontId="12" fillId="16" borderId="21" xfId="2" applyFont="1" applyFill="1" applyBorder="1" applyAlignment="1">
      <alignment horizontal="center" vertical="center" wrapText="1"/>
    </xf>
    <xf numFmtId="0" fontId="12" fillId="16" borderId="14" xfId="2" applyFont="1" applyFill="1" applyBorder="1" applyAlignment="1">
      <alignment horizontal="center" vertical="center" wrapText="1"/>
    </xf>
    <xf numFmtId="0" fontId="12" fillId="16" borderId="130" xfId="2" applyFont="1" applyFill="1" applyBorder="1" applyAlignment="1">
      <alignment horizontal="center" vertical="center" wrapText="1"/>
    </xf>
    <xf numFmtId="0" fontId="12" fillId="16" borderId="128" xfId="2" applyFont="1" applyFill="1" applyBorder="1" applyAlignment="1">
      <alignment horizontal="center" vertical="center" wrapText="1"/>
    </xf>
    <xf numFmtId="0" fontId="12" fillId="16" borderId="129" xfId="2" applyFont="1" applyFill="1" applyBorder="1" applyAlignment="1">
      <alignment horizontal="center" vertical="center" wrapText="1"/>
    </xf>
    <xf numFmtId="0" fontId="8" fillId="5" borderId="21" xfId="0" applyFont="1" applyFill="1" applyBorder="1" applyAlignment="1">
      <alignment horizontal="center" vertical="center" wrapText="1"/>
    </xf>
    <xf numFmtId="0" fontId="8" fillId="5" borderId="14" xfId="0" applyFont="1" applyFill="1" applyBorder="1" applyAlignment="1">
      <alignment horizontal="center" vertical="center" wrapText="1"/>
    </xf>
    <xf numFmtId="0" fontId="8" fillId="5" borderId="95" xfId="0" applyFont="1" applyFill="1" applyBorder="1" applyAlignment="1">
      <alignment horizontal="center" vertical="center" wrapText="1"/>
    </xf>
    <xf numFmtId="0" fontId="8" fillId="5" borderId="94" xfId="0" applyFont="1" applyFill="1" applyBorder="1" applyAlignment="1">
      <alignment horizontal="center" vertical="center" wrapText="1"/>
    </xf>
    <xf numFmtId="0" fontId="8" fillId="5" borderId="77" xfId="0" applyFont="1" applyFill="1" applyBorder="1" applyAlignment="1">
      <alignment horizontal="center" vertical="center" wrapText="1"/>
    </xf>
    <xf numFmtId="0" fontId="8" fillId="5" borderId="93" xfId="0" applyFont="1" applyFill="1" applyBorder="1" applyAlignment="1">
      <alignment horizontal="center" vertical="center" wrapText="1"/>
    </xf>
    <xf numFmtId="0" fontId="3" fillId="0" borderId="104" xfId="0" applyFont="1" applyBorder="1" applyAlignment="1">
      <alignment horizontal="left" vertical="center" wrapText="1"/>
    </xf>
    <xf numFmtId="0" fontId="3" fillId="0" borderId="106" xfId="0" applyFont="1" applyBorder="1" applyAlignment="1">
      <alignment horizontal="left" vertical="center" wrapText="1"/>
    </xf>
    <xf numFmtId="0" fontId="3" fillId="0" borderId="107" xfId="0" applyFont="1" applyBorder="1" applyAlignment="1">
      <alignment horizontal="left" vertical="center" wrapText="1"/>
    </xf>
    <xf numFmtId="0" fontId="3" fillId="16" borderId="131" xfId="2" applyFont="1" applyFill="1" applyBorder="1" applyAlignment="1">
      <alignment horizontal="center" vertical="center" wrapText="1"/>
    </xf>
    <xf numFmtId="0" fontId="3" fillId="16" borderId="132" xfId="2" applyFont="1" applyFill="1" applyBorder="1" applyAlignment="1">
      <alignment horizontal="center" vertical="center" wrapText="1"/>
    </xf>
    <xf numFmtId="0" fontId="3" fillId="16" borderId="133" xfId="2" applyFont="1" applyFill="1" applyBorder="1" applyAlignment="1">
      <alignment horizontal="center" vertical="center" wrapText="1"/>
    </xf>
    <xf numFmtId="0" fontId="3" fillId="15" borderId="104" xfId="2" applyFont="1" applyFill="1" applyBorder="1" applyAlignment="1">
      <alignment horizontal="left" vertical="center" wrapText="1"/>
    </xf>
    <xf numFmtId="0" fontId="3" fillId="15" borderId="106" xfId="2" applyFont="1" applyFill="1" applyBorder="1" applyAlignment="1">
      <alignment horizontal="left" vertical="center" wrapText="1"/>
    </xf>
    <xf numFmtId="0" fontId="3" fillId="15" borderId="107" xfId="2" applyFont="1" applyFill="1" applyBorder="1" applyAlignment="1">
      <alignment horizontal="left" vertical="center" wrapText="1"/>
    </xf>
    <xf numFmtId="0" fontId="3" fillId="5" borderId="12" xfId="0" applyFont="1" applyFill="1" applyBorder="1" applyAlignment="1">
      <alignment horizontal="center" vertical="center" wrapText="1"/>
    </xf>
    <xf numFmtId="0" fontId="3" fillId="5" borderId="76" xfId="0" applyFont="1" applyFill="1" applyBorder="1" applyAlignment="1">
      <alignment horizontal="center" vertical="center" wrapText="1"/>
    </xf>
    <xf numFmtId="0" fontId="3" fillId="5" borderId="92" xfId="0" applyFont="1" applyFill="1" applyBorder="1" applyAlignment="1">
      <alignment horizontal="center" vertical="center" wrapText="1"/>
    </xf>
    <xf numFmtId="0" fontId="12" fillId="0" borderId="6" xfId="2" applyFont="1" applyBorder="1" applyAlignment="1">
      <alignment horizontal="center" vertical="center"/>
    </xf>
    <xf numFmtId="0" fontId="12" fillId="0" borderId="7" xfId="2" applyFont="1" applyBorder="1" applyAlignment="1">
      <alignment horizontal="center" vertical="center"/>
    </xf>
    <xf numFmtId="0" fontId="12" fillId="0" borderId="8" xfId="2" applyFont="1" applyBorder="1" applyAlignment="1">
      <alignment horizontal="center" vertical="center"/>
    </xf>
    <xf numFmtId="0" fontId="3" fillId="5" borderId="98" xfId="0" applyFont="1" applyFill="1" applyBorder="1" applyAlignment="1">
      <alignment horizontal="center" vertical="center" wrapText="1"/>
    </xf>
    <xf numFmtId="0" fontId="28" fillId="5" borderId="97" xfId="0" applyFont="1" applyFill="1" applyBorder="1" applyAlignment="1">
      <alignment horizontal="center" vertical="center" wrapText="1"/>
    </xf>
    <xf numFmtId="0" fontId="28" fillId="5" borderId="96" xfId="0" applyFont="1" applyFill="1" applyBorder="1" applyAlignment="1">
      <alignment horizontal="center" vertical="center" wrapText="1"/>
    </xf>
    <xf numFmtId="0" fontId="3" fillId="16" borderId="12" xfId="2" applyFont="1" applyFill="1" applyBorder="1" applyAlignment="1">
      <alignment horizontal="center" vertical="center" wrapText="1"/>
    </xf>
    <xf numFmtId="0" fontId="3" fillId="16" borderId="76" xfId="2" applyFont="1" applyFill="1" applyBorder="1" applyAlignment="1">
      <alignment horizontal="center" vertical="center" wrapText="1"/>
    </xf>
    <xf numFmtId="0" fontId="3" fillId="16" borderId="92" xfId="2" applyFont="1" applyFill="1" applyBorder="1" applyAlignment="1">
      <alignment horizontal="center" vertical="center" wrapText="1"/>
    </xf>
    <xf numFmtId="0" fontId="3" fillId="15" borderId="78" xfId="2" applyFont="1" applyFill="1" applyBorder="1" applyAlignment="1">
      <alignment horizontal="left" vertical="center" wrapText="1"/>
    </xf>
    <xf numFmtId="0" fontId="3" fillId="15" borderId="79" xfId="2" applyFont="1" applyFill="1" applyBorder="1" applyAlignment="1">
      <alignment horizontal="left" vertical="center" wrapText="1"/>
    </xf>
    <xf numFmtId="0" fontId="3" fillId="15" borderId="80" xfId="2" applyFont="1" applyFill="1" applyBorder="1" applyAlignment="1">
      <alignment horizontal="left" vertical="center" wrapText="1"/>
    </xf>
    <xf numFmtId="0" fontId="8" fillId="4" borderId="102" xfId="0" applyFont="1" applyFill="1" applyBorder="1" applyAlignment="1" applyProtection="1">
      <alignment horizontal="center"/>
      <protection locked="0"/>
    </xf>
    <xf numFmtId="0" fontId="8" fillId="4" borderId="105" xfId="0" applyFont="1" applyFill="1" applyBorder="1" applyAlignment="1" applyProtection="1">
      <alignment horizontal="center"/>
      <protection locked="0"/>
    </xf>
    <xf numFmtId="0" fontId="8" fillId="4" borderId="102" xfId="0" applyFont="1" applyFill="1" applyBorder="1" applyAlignment="1" applyProtection="1">
      <alignment horizontal="center" vertical="center"/>
      <protection locked="0"/>
    </xf>
    <xf numFmtId="0" fontId="8" fillId="4" borderId="105" xfId="0" applyFont="1" applyFill="1" applyBorder="1" applyAlignment="1" applyProtection="1">
      <alignment horizontal="center" vertical="center"/>
      <protection locked="0"/>
    </xf>
    <xf numFmtId="0" fontId="12" fillId="0" borderId="9" xfId="2" applyFont="1" applyBorder="1" applyAlignment="1">
      <alignment horizontal="center" vertical="center"/>
    </xf>
    <xf numFmtId="0" fontId="12" fillId="0" borderId="10" xfId="2" applyFont="1" applyBorder="1" applyAlignment="1">
      <alignment horizontal="center" vertical="center"/>
    </xf>
    <xf numFmtId="0" fontId="12" fillId="0" borderId="11" xfId="2" applyFont="1" applyBorder="1" applyAlignment="1">
      <alignment horizontal="center" vertical="center"/>
    </xf>
    <xf numFmtId="0" fontId="8" fillId="0" borderId="81" xfId="0" applyFont="1" applyBorder="1" applyAlignment="1" applyProtection="1">
      <alignment horizontal="center" vertical="center" wrapText="1"/>
      <protection locked="0"/>
    </xf>
    <xf numFmtId="0" fontId="8" fillId="0" borderId="149" xfId="0" applyFont="1" applyBorder="1" applyAlignment="1" applyProtection="1">
      <alignment horizontal="center" vertical="center" wrapText="1"/>
      <protection locked="0"/>
    </xf>
    <xf numFmtId="0" fontId="8" fillId="5" borderId="6" xfId="0" applyFont="1" applyFill="1" applyBorder="1" applyAlignment="1">
      <alignment horizontal="center" vertical="center"/>
    </xf>
    <xf numFmtId="0" fontId="8" fillId="5" borderId="7" xfId="0" applyFont="1" applyFill="1" applyBorder="1" applyAlignment="1">
      <alignment horizontal="center" vertical="center"/>
    </xf>
    <xf numFmtId="0" fontId="8" fillId="4" borderId="6" xfId="0" applyFont="1" applyFill="1" applyBorder="1" applyAlignment="1" applyProtection="1">
      <alignment horizontal="center" vertical="top"/>
      <protection locked="0"/>
    </xf>
    <xf numFmtId="0" fontId="8" fillId="4" borderId="7" xfId="0" applyFont="1" applyFill="1" applyBorder="1" applyAlignment="1" applyProtection="1">
      <alignment horizontal="center" vertical="top"/>
      <protection locked="0"/>
    </xf>
    <xf numFmtId="0" fontId="8" fillId="4" borderId="8" xfId="0" applyFont="1" applyFill="1" applyBorder="1" applyAlignment="1" applyProtection="1">
      <alignment horizontal="center" vertical="top"/>
      <protection locked="0"/>
    </xf>
    <xf numFmtId="0" fontId="8" fillId="0" borderId="102" xfId="0" applyFont="1" applyBorder="1" applyAlignment="1" applyProtection="1">
      <alignment horizontal="center" vertical="center" wrapText="1"/>
      <protection locked="0"/>
    </xf>
    <xf numFmtId="0" fontId="8" fillId="5" borderId="32" xfId="0" applyFont="1" applyFill="1" applyBorder="1" applyAlignment="1">
      <alignment horizontal="center" vertical="center"/>
    </xf>
    <xf numFmtId="0" fontId="8" fillId="5" borderId="34" xfId="0" applyFont="1" applyFill="1" applyBorder="1" applyAlignment="1">
      <alignment horizontal="center" vertical="center"/>
    </xf>
    <xf numFmtId="0" fontId="8" fillId="0" borderId="104" xfId="0" applyFont="1" applyBorder="1" applyAlignment="1" applyProtection="1">
      <alignment horizontal="center" vertical="center" wrapText="1"/>
      <protection locked="0"/>
    </xf>
    <xf numFmtId="0" fontId="8" fillId="0" borderId="121" xfId="0" applyFont="1" applyBorder="1" applyAlignment="1" applyProtection="1">
      <alignment horizontal="center" vertical="center" wrapText="1"/>
      <protection locked="0"/>
    </xf>
    <xf numFmtId="0" fontId="20" fillId="5" borderId="48" xfId="0" applyFont="1" applyFill="1" applyBorder="1" applyAlignment="1">
      <alignment horizontal="left" vertical="center" wrapText="1"/>
    </xf>
    <xf numFmtId="0" fontId="20" fillId="5" borderId="54" xfId="0" applyFont="1" applyFill="1" applyBorder="1" applyAlignment="1">
      <alignment horizontal="left" vertical="center" wrapText="1"/>
    </xf>
    <xf numFmtId="0" fontId="20" fillId="5" borderId="138" xfId="0" applyFont="1" applyFill="1" applyBorder="1" applyAlignment="1">
      <alignment horizontal="left" vertical="center" wrapText="1"/>
    </xf>
    <xf numFmtId="0" fontId="9" fillId="17" borderId="113" xfId="0" applyFont="1" applyFill="1" applyBorder="1" applyAlignment="1">
      <alignment horizontal="center" vertical="center"/>
    </xf>
    <xf numFmtId="0" fontId="9" fillId="17" borderId="41" xfId="0" applyFont="1" applyFill="1" applyBorder="1" applyAlignment="1">
      <alignment horizontal="center" vertical="center"/>
    </xf>
    <xf numFmtId="0" fontId="8" fillId="0" borderId="104" xfId="0" applyFont="1" applyBorder="1" applyAlignment="1" applyProtection="1">
      <alignment horizontal="center" vertical="center"/>
      <protection locked="0"/>
    </xf>
    <xf numFmtId="0" fontId="8" fillId="0" borderId="102" xfId="0" applyFont="1" applyBorder="1" applyAlignment="1" applyProtection="1">
      <alignment horizontal="center" vertical="center"/>
      <protection locked="0"/>
    </xf>
    <xf numFmtId="0" fontId="12" fillId="17" borderId="141" xfId="0" applyFont="1" applyFill="1" applyBorder="1" applyAlignment="1">
      <alignment horizontal="center" vertical="center" wrapText="1"/>
    </xf>
    <xf numFmtId="0" fontId="12" fillId="17" borderId="106" xfId="0" applyFont="1" applyFill="1" applyBorder="1" applyAlignment="1">
      <alignment horizontal="center" vertical="center" wrapText="1"/>
    </xf>
    <xf numFmtId="0" fontId="12" fillId="17" borderId="100" xfId="0" applyFont="1" applyFill="1" applyBorder="1" applyAlignment="1">
      <alignment horizontal="center" vertical="center" wrapText="1"/>
    </xf>
    <xf numFmtId="0" fontId="8" fillId="5" borderId="104" xfId="0" applyFont="1" applyFill="1" applyBorder="1" applyAlignment="1">
      <alignment horizontal="left" vertical="center"/>
    </xf>
    <xf numFmtId="0" fontId="8" fillId="5" borderId="106" xfId="0" applyFont="1" applyFill="1" applyBorder="1" applyAlignment="1">
      <alignment horizontal="left" vertical="center"/>
    </xf>
    <xf numFmtId="0" fontId="8" fillId="5" borderId="107" xfId="0" applyFont="1" applyFill="1" applyBorder="1" applyAlignment="1">
      <alignment horizontal="left" vertical="center"/>
    </xf>
    <xf numFmtId="0" fontId="3" fillId="5" borderId="54" xfId="0" applyFont="1" applyFill="1" applyBorder="1" applyAlignment="1">
      <alignment horizontal="left" vertical="center" wrapText="1"/>
    </xf>
    <xf numFmtId="0" fontId="3" fillId="5" borderId="49" xfId="0" applyFont="1" applyFill="1" applyBorder="1" applyAlignment="1">
      <alignment horizontal="left" vertical="center" wrapText="1"/>
    </xf>
    <xf numFmtId="49" fontId="8" fillId="5" borderId="29" xfId="0" applyNumberFormat="1" applyFont="1" applyFill="1" applyBorder="1" applyAlignment="1">
      <alignment horizontal="center" vertical="center"/>
    </xf>
    <xf numFmtId="49" fontId="40" fillId="5" borderId="102" xfId="0" applyNumberFormat="1" applyFont="1" applyFill="1" applyBorder="1" applyAlignment="1">
      <alignment horizontal="center" vertical="center"/>
    </xf>
    <xf numFmtId="49" fontId="40" fillId="5" borderId="108" xfId="0" applyNumberFormat="1" applyFont="1" applyFill="1" applyBorder="1" applyAlignment="1">
      <alignment horizontal="center" vertical="center"/>
    </xf>
    <xf numFmtId="0" fontId="8" fillId="0" borderId="100" xfId="0" applyFont="1" applyBorder="1" applyAlignment="1" applyProtection="1">
      <alignment horizontal="center" vertical="center" wrapText="1"/>
      <protection locked="0"/>
    </xf>
    <xf numFmtId="0" fontId="9" fillId="17" borderId="102" xfId="0" applyFont="1" applyFill="1" applyBorder="1" applyAlignment="1">
      <alignment horizontal="center" vertical="center"/>
    </xf>
    <xf numFmtId="0" fontId="41" fillId="17" borderId="102" xfId="0" applyFont="1" applyFill="1" applyBorder="1" applyAlignment="1">
      <alignment horizontal="center" vertical="center" wrapText="1"/>
    </xf>
    <xf numFmtId="0" fontId="41" fillId="17" borderId="105" xfId="0" applyFont="1" applyFill="1" applyBorder="1" applyAlignment="1">
      <alignment horizontal="center" vertical="center" wrapText="1"/>
    </xf>
    <xf numFmtId="49" fontId="40" fillId="0" borderId="81" xfId="0" applyNumberFormat="1" applyFont="1" applyBorder="1" applyAlignment="1" applyProtection="1">
      <alignment horizontal="center" vertical="center" wrapText="1"/>
      <protection locked="0"/>
    </xf>
    <xf numFmtId="49" fontId="40" fillId="0" borderId="101" xfId="0" applyNumberFormat="1" applyFont="1" applyBorder="1" applyAlignment="1" applyProtection="1">
      <alignment horizontal="center" vertical="center" wrapText="1"/>
      <protection locked="0"/>
    </xf>
    <xf numFmtId="0" fontId="8" fillId="5" borderId="104" xfId="0" applyFont="1" applyFill="1" applyBorder="1"/>
    <xf numFmtId="0" fontId="8" fillId="5" borderId="106" xfId="0" applyFont="1" applyFill="1" applyBorder="1"/>
    <xf numFmtId="0" fontId="8" fillId="5" borderId="100" xfId="0" applyFont="1" applyFill="1" applyBorder="1"/>
    <xf numFmtId="0" fontId="3" fillId="0" borderId="113" xfId="0" applyFont="1" applyBorder="1" applyAlignment="1" applyProtection="1">
      <alignment horizontal="left" vertical="top" wrapText="1"/>
      <protection locked="0"/>
    </xf>
    <xf numFmtId="0" fontId="39" fillId="0" borderId="22" xfId="0" applyFont="1" applyBorder="1" applyAlignment="1" applyProtection="1">
      <alignment horizontal="left" vertical="top" wrapText="1"/>
      <protection locked="0"/>
    </xf>
    <xf numFmtId="0" fontId="39" fillId="0" borderId="50" xfId="0" applyFont="1" applyBorder="1" applyAlignment="1" applyProtection="1">
      <alignment horizontal="left" vertical="top" wrapText="1"/>
      <protection locked="0"/>
    </xf>
    <xf numFmtId="0" fontId="39" fillId="0" borderId="16" xfId="0" applyFont="1" applyBorder="1" applyAlignment="1" applyProtection="1">
      <alignment horizontal="left" vertical="top" wrapText="1"/>
      <protection locked="0"/>
    </xf>
    <xf numFmtId="0" fontId="39" fillId="0" borderId="10" xfId="0" applyFont="1" applyBorder="1" applyAlignment="1" applyProtection="1">
      <alignment horizontal="left" vertical="top" wrapText="1"/>
      <protection locked="0"/>
    </xf>
    <xf numFmtId="0" fontId="39" fillId="0" borderId="11" xfId="0" applyFont="1" applyBorder="1" applyAlignment="1" applyProtection="1">
      <alignment horizontal="left" vertical="top" wrapText="1"/>
      <protection locked="0"/>
    </xf>
    <xf numFmtId="0" fontId="9" fillId="17" borderId="100" xfId="0" applyFont="1" applyFill="1" applyBorder="1" applyAlignment="1">
      <alignment horizontal="center" vertical="center"/>
    </xf>
    <xf numFmtId="0" fontId="8" fillId="0" borderId="112" xfId="0" applyFont="1" applyBorder="1" applyAlignment="1" applyProtection="1">
      <alignment horizontal="center" vertical="center"/>
      <protection locked="0"/>
    </xf>
    <xf numFmtId="49" fontId="8" fillId="0" borderId="104" xfId="0" applyNumberFormat="1" applyFont="1" applyBorder="1" applyAlignment="1" applyProtection="1">
      <alignment horizontal="center" vertical="center" wrapText="1"/>
      <protection locked="0"/>
    </xf>
    <xf numFmtId="49" fontId="8" fillId="0" borderId="100" xfId="0" applyNumberFormat="1" applyFont="1" applyBorder="1" applyAlignment="1" applyProtection="1">
      <alignment horizontal="center" vertical="center" wrapText="1"/>
      <protection locked="0"/>
    </xf>
    <xf numFmtId="165" fontId="8" fillId="0" borderId="104" xfId="0" applyNumberFormat="1" applyFont="1" applyBorder="1" applyAlignment="1" applyProtection="1">
      <alignment horizontal="center" vertical="center" wrapText="1"/>
      <protection locked="0"/>
    </xf>
    <xf numFmtId="165" fontId="8" fillId="0" borderId="100" xfId="0" applyNumberFormat="1" applyFont="1" applyBorder="1" applyAlignment="1" applyProtection="1">
      <alignment horizontal="center" vertical="center" wrapText="1"/>
      <protection locked="0"/>
    </xf>
    <xf numFmtId="0" fontId="8" fillId="5" borderId="104" xfId="0" applyFont="1" applyFill="1" applyBorder="1" applyAlignment="1">
      <alignment vertical="center"/>
    </xf>
    <xf numFmtId="0" fontId="8" fillId="5" borderId="106" xfId="0" applyFont="1" applyFill="1" applyBorder="1" applyAlignment="1">
      <alignment vertical="center"/>
    </xf>
    <xf numFmtId="0" fontId="8" fillId="5" borderId="100" xfId="0" applyFont="1" applyFill="1" applyBorder="1" applyAlignment="1">
      <alignment vertical="center"/>
    </xf>
    <xf numFmtId="0" fontId="40" fillId="5" borderId="81" xfId="0" applyFont="1" applyFill="1" applyBorder="1" applyAlignment="1">
      <alignment horizontal="left" vertical="center"/>
    </xf>
    <xf numFmtId="0" fontId="40" fillId="5" borderId="82" xfId="0" applyFont="1" applyFill="1" applyBorder="1" applyAlignment="1">
      <alignment horizontal="left" vertical="center"/>
    </xf>
    <xf numFmtId="0" fontId="40" fillId="5" borderId="101" xfId="0" applyFont="1" applyFill="1" applyBorder="1" applyAlignment="1">
      <alignment horizontal="left" vertical="center"/>
    </xf>
    <xf numFmtId="0" fontId="39" fillId="0" borderId="30" xfId="0" applyFont="1" applyBorder="1" applyAlignment="1" applyProtection="1">
      <alignment horizontal="left" vertical="top" wrapText="1"/>
      <protection locked="0"/>
    </xf>
    <xf numFmtId="0" fontId="39" fillId="0" borderId="0" xfId="0" applyFont="1" applyBorder="1" applyAlignment="1" applyProtection="1">
      <alignment horizontal="left" vertical="top" wrapText="1"/>
      <protection locked="0"/>
    </xf>
    <xf numFmtId="0" fontId="39" fillId="0" borderId="5" xfId="0" applyFont="1" applyBorder="1" applyAlignment="1" applyProtection="1">
      <alignment horizontal="left" vertical="top" wrapText="1"/>
      <protection locked="0"/>
    </xf>
    <xf numFmtId="0" fontId="39" fillId="5" borderId="48" xfId="0" applyFont="1" applyFill="1" applyBorder="1" applyAlignment="1">
      <alignment horizontal="left" vertical="center" wrapText="1"/>
    </xf>
    <xf numFmtId="0" fontId="39" fillId="5" borderId="54" xfId="0" applyFont="1" applyFill="1" applyBorder="1" applyAlignment="1">
      <alignment horizontal="left" vertical="center" wrapText="1"/>
    </xf>
    <xf numFmtId="0" fontId="39" fillId="5" borderId="33" xfId="0" applyFont="1" applyFill="1" applyBorder="1" applyAlignment="1">
      <alignment horizontal="left" vertical="center" wrapText="1"/>
    </xf>
    <xf numFmtId="0" fontId="39" fillId="5" borderId="49" xfId="0" applyFont="1" applyFill="1" applyBorder="1" applyAlignment="1">
      <alignment horizontal="left" vertical="center" wrapText="1"/>
    </xf>
    <xf numFmtId="49" fontId="3" fillId="4" borderId="113" xfId="0" applyNumberFormat="1" applyFont="1" applyFill="1" applyBorder="1" applyAlignment="1" applyProtection="1">
      <alignment horizontal="center" vertical="center" wrapText="1"/>
      <protection locked="0"/>
    </xf>
    <xf numFmtId="49" fontId="3" fillId="4" borderId="50" xfId="0" applyNumberFormat="1" applyFont="1" applyFill="1" applyBorder="1" applyAlignment="1" applyProtection="1">
      <alignment horizontal="center" vertical="center" wrapText="1"/>
      <protection locked="0"/>
    </xf>
    <xf numFmtId="0" fontId="3" fillId="5" borderId="126" xfId="0" applyFont="1" applyFill="1" applyBorder="1" applyAlignment="1">
      <alignment horizontal="center" vertical="center"/>
    </xf>
    <xf numFmtId="0" fontId="3" fillId="5" borderId="139" xfId="0" applyFont="1" applyFill="1" applyBorder="1" applyAlignment="1">
      <alignment horizontal="left" vertical="center" wrapText="1"/>
    </xf>
    <xf numFmtId="0" fontId="3" fillId="5" borderId="2" xfId="0" applyFont="1" applyFill="1" applyBorder="1" applyAlignment="1">
      <alignment horizontal="left" vertical="center" wrapText="1"/>
    </xf>
    <xf numFmtId="0" fontId="3" fillId="5" borderId="3" xfId="0" applyFont="1" applyFill="1" applyBorder="1" applyAlignment="1">
      <alignment horizontal="left" vertical="center" wrapText="1"/>
    </xf>
    <xf numFmtId="0" fontId="39" fillId="5" borderId="81" xfId="0" applyFont="1" applyFill="1" applyBorder="1" applyAlignment="1" applyProtection="1">
      <alignment horizontal="left" vertical="center"/>
      <protection locked="0"/>
    </xf>
    <xf numFmtId="0" fontId="39" fillId="5" borderId="82" xfId="0" applyFont="1" applyFill="1" applyBorder="1" applyAlignment="1" applyProtection="1">
      <alignment horizontal="left" vertical="center"/>
      <protection locked="0"/>
    </xf>
    <xf numFmtId="0" fontId="39" fillId="4" borderId="81" xfId="0" applyFont="1" applyFill="1" applyBorder="1" applyAlignment="1" applyProtection="1">
      <alignment horizontal="center" vertical="center"/>
      <protection locked="0"/>
    </xf>
    <xf numFmtId="0" fontId="39" fillId="4" borderId="101" xfId="0" applyFont="1" applyFill="1" applyBorder="1" applyAlignment="1" applyProtection="1">
      <alignment horizontal="center" vertical="center"/>
      <protection locked="0"/>
    </xf>
    <xf numFmtId="0" fontId="9" fillId="17" borderId="104" xfId="0" applyFont="1" applyFill="1" applyBorder="1" applyAlignment="1">
      <alignment horizontal="center" vertical="center"/>
    </xf>
    <xf numFmtId="0" fontId="39" fillId="5" borderId="30" xfId="0" applyFont="1" applyFill="1" applyBorder="1" applyAlignment="1">
      <alignment horizontal="left" vertical="center" wrapText="1"/>
    </xf>
    <xf numFmtId="0" fontId="39" fillId="5" borderId="5" xfId="0" applyFont="1" applyFill="1" applyBorder="1" applyAlignment="1">
      <alignment horizontal="left" vertical="center" wrapText="1"/>
    </xf>
    <xf numFmtId="0" fontId="39" fillId="5" borderId="16" xfId="0" applyFont="1" applyFill="1" applyBorder="1" applyAlignment="1">
      <alignment horizontal="left" vertical="center" wrapText="1"/>
    </xf>
    <xf numFmtId="0" fontId="39" fillId="5" borderId="11" xfId="0" applyFont="1" applyFill="1" applyBorder="1" applyAlignment="1">
      <alignment horizontal="left" vertical="center" wrapText="1"/>
    </xf>
    <xf numFmtId="0" fontId="39" fillId="5" borderId="1" xfId="0" applyFont="1" applyFill="1" applyBorder="1" applyAlignment="1">
      <alignment horizontal="center" vertical="center"/>
    </xf>
    <xf numFmtId="0" fontId="39" fillId="5" borderId="4" xfId="0" applyFont="1" applyFill="1" applyBorder="1" applyAlignment="1">
      <alignment horizontal="center" vertical="center"/>
    </xf>
    <xf numFmtId="0" fontId="39" fillId="5" borderId="9" xfId="0" applyFont="1" applyFill="1" applyBorder="1" applyAlignment="1">
      <alignment horizontal="center" vertical="center"/>
    </xf>
    <xf numFmtId="49" fontId="8" fillId="5" borderId="66" xfId="0" applyNumberFormat="1" applyFont="1" applyFill="1" applyBorder="1" applyAlignment="1">
      <alignment horizontal="center" vertical="center"/>
    </xf>
    <xf numFmtId="0" fontId="0" fillId="5" borderId="32" xfId="0" applyFill="1" applyBorder="1" applyAlignment="1">
      <alignment horizontal="center" vertical="center"/>
    </xf>
    <xf numFmtId="0" fontId="8" fillId="0" borderId="113" xfId="0" applyFont="1" applyBorder="1" applyAlignment="1" applyProtection="1">
      <alignment horizontal="center" vertical="center"/>
      <protection locked="0"/>
    </xf>
    <xf numFmtId="0" fontId="8" fillId="5" borderId="1" xfId="0" applyFont="1" applyFill="1" applyBorder="1" applyAlignment="1">
      <alignment horizontal="center" vertical="center"/>
    </xf>
    <xf numFmtId="0" fontId="3" fillId="5" borderId="48" xfId="0" applyFont="1" applyFill="1" applyBorder="1" applyAlignment="1">
      <alignment horizontal="left" vertical="center" wrapText="1"/>
    </xf>
    <xf numFmtId="0" fontId="17" fillId="4" borderId="6" xfId="3" applyFont="1" applyFill="1" applyBorder="1" applyAlignment="1">
      <alignment horizontal="left" vertical="center"/>
    </xf>
    <xf numFmtId="0" fontId="3" fillId="5" borderId="43" xfId="0" applyFont="1" applyFill="1" applyBorder="1" applyAlignment="1">
      <alignment horizontal="center" vertical="center"/>
    </xf>
    <xf numFmtId="0" fontId="3" fillId="5" borderId="32" xfId="0" applyFont="1" applyFill="1" applyBorder="1" applyAlignment="1">
      <alignment horizontal="center" vertical="center"/>
    </xf>
    <xf numFmtId="0" fontId="3" fillId="5" borderId="57" xfId="0" applyFont="1" applyFill="1" applyBorder="1" applyAlignment="1">
      <alignment horizontal="center" vertical="center" wrapText="1"/>
    </xf>
    <xf numFmtId="0" fontId="3" fillId="4" borderId="112" xfId="0" applyFont="1" applyFill="1" applyBorder="1" applyAlignment="1" applyProtection="1">
      <alignment horizontal="center" vertical="center" wrapText="1"/>
      <protection locked="0"/>
    </xf>
    <xf numFmtId="0" fontId="3" fillId="4" borderId="41" xfId="0" applyFont="1" applyFill="1" applyBorder="1" applyAlignment="1" applyProtection="1">
      <alignment horizontal="center" vertical="center" wrapText="1"/>
      <protection locked="0"/>
    </xf>
    <xf numFmtId="0" fontId="17" fillId="5" borderId="113" xfId="3" quotePrefix="1" applyFont="1" applyFill="1" applyBorder="1" applyAlignment="1">
      <alignment horizontal="center" vertical="center"/>
    </xf>
    <xf numFmtId="0" fontId="17" fillId="5" borderId="22" xfId="3" quotePrefix="1" applyFont="1" applyFill="1" applyBorder="1" applyAlignment="1">
      <alignment horizontal="center" vertical="center"/>
    </xf>
    <xf numFmtId="0" fontId="17" fillId="5" borderId="50" xfId="3" quotePrefix="1" applyFont="1" applyFill="1" applyBorder="1" applyAlignment="1">
      <alignment horizontal="center" vertical="center"/>
    </xf>
    <xf numFmtId="0" fontId="17" fillId="5" borderId="30" xfId="3" applyFont="1" applyFill="1" applyBorder="1" applyAlignment="1">
      <alignment horizontal="center" vertical="center"/>
    </xf>
    <xf numFmtId="0" fontId="17" fillId="5" borderId="0" xfId="3" applyFont="1" applyFill="1" applyBorder="1" applyAlignment="1">
      <alignment horizontal="center" vertical="center"/>
    </xf>
    <xf numFmtId="0" fontId="17" fillId="5" borderId="5" xfId="3" applyFont="1" applyFill="1" applyBorder="1" applyAlignment="1">
      <alignment horizontal="center" vertical="center"/>
    </xf>
    <xf numFmtId="0" fontId="17" fillId="5" borderId="4" xfId="3" applyFont="1" applyFill="1" applyBorder="1" applyAlignment="1" applyProtection="1">
      <alignment horizontal="left" vertical="top" wrapText="1"/>
    </xf>
    <xf numFmtId="0" fontId="17" fillId="5" borderId="0" xfId="3" applyFont="1" applyFill="1" applyBorder="1" applyAlignment="1" applyProtection="1">
      <alignment horizontal="left" vertical="top" wrapText="1"/>
    </xf>
    <xf numFmtId="0" fontId="32" fillId="5" borderId="0" xfId="0" applyFont="1" applyFill="1" applyBorder="1" applyAlignment="1" applyProtection="1">
      <alignment horizontal="center" vertical="top" wrapText="1"/>
    </xf>
    <xf numFmtId="0" fontId="32" fillId="5" borderId="5" xfId="0" applyFont="1" applyFill="1" applyBorder="1" applyAlignment="1" applyProtection="1">
      <alignment horizontal="center" vertical="top" wrapText="1"/>
    </xf>
    <xf numFmtId="0" fontId="32" fillId="5" borderId="10" xfId="0" applyFont="1" applyFill="1" applyBorder="1" applyAlignment="1" applyProtection="1">
      <alignment horizontal="center" vertical="top" wrapText="1"/>
    </xf>
    <xf numFmtId="0" fontId="32" fillId="5" borderId="11" xfId="0" applyFont="1" applyFill="1" applyBorder="1" applyAlignment="1" applyProtection="1">
      <alignment horizontal="center" vertical="top" wrapText="1"/>
    </xf>
    <xf numFmtId="0" fontId="9" fillId="17" borderId="47" xfId="0" applyFont="1" applyFill="1" applyBorder="1" applyAlignment="1" applyProtection="1">
      <alignment horizontal="center" vertical="center" wrapText="1"/>
    </xf>
    <xf numFmtId="0" fontId="9" fillId="17" borderId="54" xfId="0" applyFont="1" applyFill="1" applyBorder="1" applyAlignment="1" applyProtection="1">
      <alignment horizontal="center" vertical="center" wrapText="1"/>
    </xf>
    <xf numFmtId="0" fontId="17" fillId="4" borderId="7" xfId="3" applyFont="1" applyFill="1" applyBorder="1" applyAlignment="1">
      <alignment horizontal="left" vertical="center"/>
    </xf>
    <xf numFmtId="0" fontId="33" fillId="0" borderId="9" xfId="2" applyFont="1" applyBorder="1" applyAlignment="1">
      <alignment horizontal="center" vertical="center"/>
    </xf>
    <xf numFmtId="0" fontId="33" fillId="0" borderId="10" xfId="2" applyFont="1" applyBorder="1" applyAlignment="1">
      <alignment horizontal="center" vertical="center"/>
    </xf>
    <xf numFmtId="0" fontId="33" fillId="0" borderId="7" xfId="2" applyFont="1" applyBorder="1" applyAlignment="1">
      <alignment horizontal="center" vertical="center"/>
    </xf>
    <xf numFmtId="0" fontId="33" fillId="0" borderId="8" xfId="2" applyFont="1" applyBorder="1" applyAlignment="1">
      <alignment horizontal="center" vertical="center"/>
    </xf>
    <xf numFmtId="0" fontId="32" fillId="5" borderId="6" xfId="0" applyFont="1" applyFill="1" applyBorder="1" applyAlignment="1">
      <alignment horizontal="center" vertical="center"/>
    </xf>
    <xf numFmtId="0" fontId="32" fillId="5" borderId="7" xfId="0" applyFont="1" applyFill="1" applyBorder="1" applyAlignment="1">
      <alignment horizontal="center" vertical="center"/>
    </xf>
    <xf numFmtId="0" fontId="32" fillId="5" borderId="15" xfId="0" applyFont="1" applyFill="1" applyBorder="1" applyAlignment="1">
      <alignment horizontal="center" vertical="center"/>
    </xf>
    <xf numFmtId="0" fontId="10" fillId="3" borderId="6" xfId="0" applyFont="1" applyFill="1" applyBorder="1" applyAlignment="1">
      <alignment horizontal="center" vertical="center"/>
    </xf>
    <xf numFmtId="0" fontId="10" fillId="3" borderId="7" xfId="0" applyFont="1" applyFill="1" applyBorder="1" applyAlignment="1">
      <alignment horizontal="center" vertical="center"/>
    </xf>
    <xf numFmtId="0" fontId="10" fillId="3" borderId="9" xfId="0" applyFont="1" applyFill="1" applyBorder="1" applyAlignment="1">
      <alignment horizontal="center" vertical="center"/>
    </xf>
    <xf numFmtId="0" fontId="10" fillId="3" borderId="36" xfId="0" applyFont="1" applyFill="1" applyBorder="1" applyAlignment="1">
      <alignment horizontal="center" vertical="center"/>
    </xf>
    <xf numFmtId="0" fontId="9" fillId="17" borderId="49" xfId="0" applyFont="1" applyFill="1" applyBorder="1" applyAlignment="1" applyProtection="1">
      <alignment horizontal="center" vertical="center" wrapText="1"/>
    </xf>
    <xf numFmtId="0" fontId="8" fillId="4" borderId="19" xfId="0" applyFont="1" applyFill="1" applyBorder="1" applyAlignment="1" applyProtection="1">
      <alignment horizontal="left" vertical="top" wrapText="1"/>
      <protection locked="0"/>
    </xf>
    <xf numFmtId="0" fontId="8" fillId="4" borderId="7" xfId="0" applyFont="1" applyFill="1" applyBorder="1" applyAlignment="1" applyProtection="1">
      <alignment horizontal="left" vertical="top" wrapText="1"/>
      <protection locked="0"/>
    </xf>
    <xf numFmtId="0" fontId="8" fillId="4" borderId="8" xfId="0" applyFont="1" applyFill="1" applyBorder="1" applyAlignment="1" applyProtection="1">
      <alignment horizontal="left" vertical="top" wrapText="1"/>
      <protection locked="0"/>
    </xf>
    <xf numFmtId="0" fontId="0" fillId="5" borderId="37" xfId="0" applyFill="1" applyBorder="1" applyAlignment="1">
      <alignment horizontal="center" vertical="center"/>
    </xf>
    <xf numFmtId="0" fontId="0" fillId="5" borderId="44" xfId="0" applyFill="1" applyBorder="1" applyAlignment="1">
      <alignment horizontal="center" vertical="center"/>
    </xf>
    <xf numFmtId="0" fontId="0" fillId="5" borderId="146" xfId="0" applyFill="1" applyBorder="1" applyAlignment="1">
      <alignment horizontal="center" vertical="center"/>
    </xf>
    <xf numFmtId="0" fontId="3" fillId="5" borderId="81" xfId="0" applyFont="1" applyFill="1" applyBorder="1" applyAlignment="1">
      <alignment horizontal="left" vertical="center"/>
    </xf>
    <xf numFmtId="0" fontId="3" fillId="5" borderId="82" xfId="0" applyFont="1" applyFill="1" applyBorder="1" applyAlignment="1">
      <alignment horizontal="left" vertical="center"/>
    </xf>
    <xf numFmtId="0" fontId="3" fillId="5" borderId="101" xfId="0" applyFont="1" applyFill="1" applyBorder="1" applyAlignment="1">
      <alignment horizontal="left" vertical="center"/>
    </xf>
    <xf numFmtId="0" fontId="0" fillId="5" borderId="1" xfId="0" applyFill="1" applyBorder="1" applyAlignment="1">
      <alignment horizontal="center" vertical="center"/>
    </xf>
    <xf numFmtId="0" fontId="0" fillId="5" borderId="34" xfId="0" applyFill="1" applyBorder="1" applyAlignment="1">
      <alignment horizontal="center" vertical="center"/>
    </xf>
    <xf numFmtId="0" fontId="0" fillId="5" borderId="35" xfId="0" applyFill="1" applyBorder="1" applyAlignment="1">
      <alignment horizontal="center" vertical="center"/>
    </xf>
    <xf numFmtId="0" fontId="8" fillId="4" borderId="81" xfId="0" applyFont="1" applyFill="1" applyBorder="1" applyAlignment="1" applyProtection="1">
      <alignment horizontal="left" vertical="top" wrapText="1"/>
      <protection locked="0"/>
    </xf>
    <xf numFmtId="0" fontId="8" fillId="4" borderId="82" xfId="0" applyFont="1" applyFill="1" applyBorder="1" applyAlignment="1" applyProtection="1">
      <alignment horizontal="left" vertical="top" wrapText="1"/>
      <protection locked="0"/>
    </xf>
    <xf numFmtId="0" fontId="8" fillId="4" borderId="116" xfId="0" applyFont="1" applyFill="1" applyBorder="1" applyAlignment="1" applyProtection="1">
      <alignment horizontal="left" vertical="top" wrapText="1"/>
      <protection locked="0"/>
    </xf>
    <xf numFmtId="0" fontId="8" fillId="5" borderId="1" xfId="0" applyFont="1" applyFill="1" applyBorder="1" applyAlignment="1" applyProtection="1">
      <alignment horizontal="left" vertical="center" wrapText="1"/>
    </xf>
    <xf numFmtId="0" fontId="8" fillId="5" borderId="2" xfId="0" applyFont="1" applyFill="1" applyBorder="1" applyAlignment="1" applyProtection="1">
      <alignment horizontal="left" vertical="center" wrapText="1"/>
    </xf>
    <xf numFmtId="0" fontId="8" fillId="5" borderId="45" xfId="0" applyFont="1" applyFill="1" applyBorder="1" applyAlignment="1" applyProtection="1">
      <alignment horizontal="left" vertical="center" wrapText="1"/>
    </xf>
    <xf numFmtId="0" fontId="3" fillId="5" borderId="30" xfId="0" applyFont="1" applyFill="1" applyBorder="1" applyAlignment="1">
      <alignment horizontal="left" vertical="center"/>
    </xf>
    <xf numFmtId="0" fontId="3" fillId="5" borderId="0" xfId="0" applyFont="1" applyFill="1" applyBorder="1" applyAlignment="1">
      <alignment horizontal="left" vertical="center"/>
    </xf>
    <xf numFmtId="0" fontId="8" fillId="4" borderId="27" xfId="0" applyFont="1" applyFill="1" applyBorder="1" applyAlignment="1" applyProtection="1">
      <alignment horizontal="left" vertical="top" wrapText="1"/>
      <protection locked="0"/>
    </xf>
    <xf numFmtId="0" fontId="8" fillId="4" borderId="33" xfId="0" applyFont="1" applyFill="1" applyBorder="1" applyAlignment="1" applyProtection="1">
      <alignment horizontal="left" vertical="top" wrapText="1"/>
      <protection locked="0"/>
    </xf>
    <xf numFmtId="0" fontId="8" fillId="4" borderId="25" xfId="0" applyFont="1" applyFill="1" applyBorder="1" applyAlignment="1" applyProtection="1">
      <alignment horizontal="left" vertical="top" wrapText="1"/>
      <protection locked="0"/>
    </xf>
    <xf numFmtId="49" fontId="8" fillId="5" borderId="48" xfId="0" applyNumberFormat="1" applyFont="1" applyFill="1" applyBorder="1" applyAlignment="1">
      <alignment horizontal="left" vertical="center" wrapText="1"/>
    </xf>
    <xf numFmtId="49" fontId="8" fillId="5" borderId="54" xfId="0" applyNumberFormat="1" applyFont="1" applyFill="1" applyBorder="1" applyAlignment="1">
      <alignment horizontal="left" vertical="center" wrapText="1"/>
    </xf>
    <xf numFmtId="49" fontId="8" fillId="5" borderId="49" xfId="0" applyNumberFormat="1" applyFont="1" applyFill="1" applyBorder="1" applyAlignment="1">
      <alignment horizontal="left" vertical="center" wrapText="1"/>
    </xf>
    <xf numFmtId="0" fontId="10" fillId="3" borderId="4" xfId="0" applyFont="1" applyFill="1" applyBorder="1" applyAlignment="1">
      <alignment horizontal="center" vertical="center"/>
    </xf>
    <xf numFmtId="0" fontId="10" fillId="3" borderId="0" xfId="0" applyFont="1" applyFill="1" applyBorder="1" applyAlignment="1">
      <alignment horizontal="center" vertical="center"/>
    </xf>
    <xf numFmtId="0" fontId="10" fillId="3" borderId="5" xfId="0" applyFont="1" applyFill="1" applyBorder="1" applyAlignment="1">
      <alignment horizontal="center" vertical="center"/>
    </xf>
    <xf numFmtId="0" fontId="3" fillId="5" borderId="47" xfId="0" applyFont="1" applyFill="1" applyBorder="1" applyAlignment="1">
      <alignment horizontal="left" vertical="center" wrapText="1"/>
    </xf>
    <xf numFmtId="0" fontId="8" fillId="0" borderId="0" xfId="0" applyFont="1" applyBorder="1" applyAlignment="1">
      <alignment horizontal="center" vertical="center" textRotation="90"/>
    </xf>
    <xf numFmtId="0" fontId="8" fillId="0" borderId="65"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0" fontId="8" fillId="0" borderId="8" xfId="0" applyFont="1" applyBorder="1" applyAlignment="1" applyProtection="1">
      <alignment horizontal="left" vertical="top" wrapText="1"/>
      <protection locked="0"/>
    </xf>
    <xf numFmtId="0" fontId="9" fillId="17" borderId="4" xfId="0" applyFont="1" applyFill="1" applyBorder="1" applyAlignment="1">
      <alignment horizontal="center" vertical="center"/>
    </xf>
    <xf numFmtId="0" fontId="9" fillId="17" borderId="9" xfId="0" applyFont="1" applyFill="1" applyBorder="1" applyAlignment="1">
      <alignment horizontal="center" vertical="center"/>
    </xf>
    <xf numFmtId="0" fontId="8" fillId="10" borderId="63" xfId="0" applyFont="1" applyFill="1" applyBorder="1" applyAlignment="1">
      <alignment horizontal="center" vertical="top" wrapText="1"/>
    </xf>
    <xf numFmtId="0" fontId="8" fillId="10" borderId="107" xfId="0" applyFont="1" applyFill="1" applyBorder="1" applyAlignment="1">
      <alignment horizontal="center" vertical="top" wrapText="1"/>
    </xf>
    <xf numFmtId="0" fontId="17" fillId="0" borderId="47" xfId="3" applyFont="1" applyBorder="1" applyAlignment="1">
      <alignment horizontal="left" vertical="center"/>
    </xf>
    <xf numFmtId="0" fontId="17" fillId="0" borderId="54" xfId="3" applyFont="1" applyBorder="1" applyAlignment="1">
      <alignment horizontal="left" vertical="center"/>
    </xf>
    <xf numFmtId="49" fontId="12" fillId="17" borderId="1" xfId="0" applyNumberFormat="1" applyFont="1" applyFill="1" applyBorder="1" applyAlignment="1">
      <alignment horizontal="center" vertical="center" wrapText="1"/>
    </xf>
    <xf numFmtId="49" fontId="12" fillId="17" borderId="45" xfId="0" applyNumberFormat="1" applyFont="1" applyFill="1" applyBorder="1" applyAlignment="1">
      <alignment horizontal="center" vertical="center" wrapText="1"/>
    </xf>
    <xf numFmtId="49" fontId="9" fillId="17" borderId="24" xfId="0" applyNumberFormat="1" applyFont="1" applyFill="1" applyBorder="1" applyAlignment="1">
      <alignment horizontal="center" vertical="center" wrapText="1"/>
    </xf>
    <xf numFmtId="49" fontId="9" fillId="17" borderId="28" xfId="0" applyNumberFormat="1" applyFont="1" applyFill="1" applyBorder="1" applyAlignment="1">
      <alignment horizontal="center" vertical="center" wrapText="1"/>
    </xf>
    <xf numFmtId="49" fontId="12" fillId="17" borderId="31" xfId="0" applyNumberFormat="1" applyFont="1" applyFill="1" applyBorder="1" applyAlignment="1">
      <alignment horizontal="center" vertical="center" wrapText="1"/>
    </xf>
    <xf numFmtId="49" fontId="9" fillId="17" borderId="27" xfId="0" applyNumberFormat="1" applyFont="1" applyFill="1" applyBorder="1" applyAlignment="1">
      <alignment horizontal="center" vertical="center" wrapText="1"/>
    </xf>
    <xf numFmtId="0" fontId="10" fillId="3" borderId="110" xfId="0" applyFont="1" applyFill="1" applyBorder="1" applyAlignment="1">
      <alignment horizontal="center" vertical="center"/>
    </xf>
    <xf numFmtId="0" fontId="10" fillId="3" borderId="134" xfId="0" applyFont="1" applyFill="1" applyBorder="1" applyAlignment="1">
      <alignment horizontal="center" vertical="center"/>
    </xf>
    <xf numFmtId="0" fontId="9" fillId="17" borderId="1" xfId="0" applyFont="1" applyFill="1" applyBorder="1" applyAlignment="1">
      <alignment horizontal="center" vertical="center" wrapText="1"/>
    </xf>
    <xf numFmtId="0" fontId="9" fillId="17" borderId="3" xfId="0" applyFont="1" applyFill="1" applyBorder="1" applyAlignment="1">
      <alignment horizontal="center" vertical="center" wrapText="1"/>
    </xf>
    <xf numFmtId="0" fontId="9" fillId="17" borderId="24" xfId="0" applyFont="1" applyFill="1" applyBorder="1" applyAlignment="1">
      <alignment horizontal="center" vertical="center" wrapText="1"/>
    </xf>
    <xf numFmtId="0" fontId="9" fillId="17" borderId="25" xfId="0" applyFont="1" applyFill="1" applyBorder="1" applyAlignment="1">
      <alignment horizontal="center" vertical="center" wrapText="1"/>
    </xf>
    <xf numFmtId="0" fontId="12" fillId="5" borderId="6" xfId="0" applyFont="1" applyFill="1" applyBorder="1" applyAlignment="1">
      <alignment horizontal="left" vertical="center"/>
    </xf>
    <xf numFmtId="0" fontId="12" fillId="5" borderId="7" xfId="0" applyFont="1" applyFill="1" applyBorder="1" applyAlignment="1">
      <alignment horizontal="left" vertical="center"/>
    </xf>
    <xf numFmtId="0" fontId="12" fillId="5" borderId="8" xfId="0" applyFont="1" applyFill="1" applyBorder="1" applyAlignment="1">
      <alignment horizontal="left" vertical="center"/>
    </xf>
    <xf numFmtId="0" fontId="12" fillId="4" borderId="6" xfId="2" applyFont="1" applyFill="1" applyBorder="1" applyAlignment="1">
      <alignment horizontal="center" vertical="center"/>
    </xf>
    <xf numFmtId="0" fontId="12" fillId="4" borderId="7" xfId="2" applyFont="1" applyFill="1" applyBorder="1" applyAlignment="1">
      <alignment horizontal="center" vertical="center"/>
    </xf>
    <xf numFmtId="0" fontId="12" fillId="4" borderId="8" xfId="2" applyFont="1" applyFill="1" applyBorder="1" applyAlignment="1">
      <alignment horizontal="center" vertical="center"/>
    </xf>
    <xf numFmtId="49" fontId="8" fillId="4" borderId="19" xfId="0" applyNumberFormat="1" applyFont="1" applyFill="1" applyBorder="1" applyAlignment="1" applyProtection="1">
      <alignment horizontal="left" vertical="center"/>
      <protection locked="0"/>
    </xf>
    <xf numFmtId="49" fontId="8" fillId="4" borderId="7" xfId="0" applyNumberFormat="1" applyFont="1" applyFill="1" applyBorder="1" applyAlignment="1" applyProtection="1">
      <alignment horizontal="left" vertical="center"/>
      <protection locked="0"/>
    </xf>
    <xf numFmtId="49" fontId="8" fillId="4" borderId="8" xfId="0" applyNumberFormat="1" applyFont="1" applyFill="1" applyBorder="1" applyAlignment="1" applyProtection="1">
      <alignment horizontal="left" vertical="center"/>
      <protection locked="0"/>
    </xf>
    <xf numFmtId="0" fontId="3" fillId="5" borderId="6" xfId="0" applyFont="1" applyFill="1" applyBorder="1" applyAlignment="1">
      <alignment horizontal="left" vertical="center" wrapText="1"/>
    </xf>
    <xf numFmtId="0" fontId="3" fillId="5" borderId="7" xfId="0" applyFont="1" applyFill="1" applyBorder="1" applyAlignment="1">
      <alignment horizontal="left" vertical="center" wrapText="1"/>
    </xf>
    <xf numFmtId="0" fontId="32" fillId="5" borderId="1" xfId="0" applyFont="1" applyFill="1" applyBorder="1" applyAlignment="1">
      <alignment horizontal="center" vertical="center" wrapText="1"/>
    </xf>
    <xf numFmtId="0" fontId="32" fillId="5" borderId="3" xfId="0" applyFont="1" applyFill="1" applyBorder="1" applyAlignment="1">
      <alignment horizontal="center" vertical="center" wrapText="1"/>
    </xf>
    <xf numFmtId="0" fontId="32" fillId="5" borderId="4" xfId="0" applyFont="1" applyFill="1" applyBorder="1" applyAlignment="1">
      <alignment horizontal="center" vertical="center" wrapText="1"/>
    </xf>
    <xf numFmtId="0" fontId="32" fillId="5" borderId="5" xfId="0" applyFont="1" applyFill="1" applyBorder="1" applyAlignment="1">
      <alignment horizontal="center" vertical="center" wrapText="1"/>
    </xf>
    <xf numFmtId="0" fontId="32" fillId="5" borderId="9" xfId="0" applyFont="1" applyFill="1" applyBorder="1" applyAlignment="1">
      <alignment horizontal="center" vertical="center" wrapText="1"/>
    </xf>
    <xf numFmtId="0" fontId="32" fillId="5" borderId="1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8" fillId="5" borderId="11" xfId="0" applyFont="1" applyFill="1" applyBorder="1" applyAlignment="1">
      <alignment horizontal="center" vertical="center" wrapText="1"/>
    </xf>
    <xf numFmtId="0" fontId="9" fillId="17" borderId="32" xfId="0" applyFont="1" applyFill="1" applyBorder="1" applyAlignment="1">
      <alignment horizontal="center" vertical="center" wrapText="1"/>
    </xf>
    <xf numFmtId="0" fontId="3" fillId="5" borderId="4" xfId="0" applyFont="1" applyFill="1" applyBorder="1" applyAlignment="1">
      <alignment horizontal="left" vertical="center" wrapText="1"/>
    </xf>
    <xf numFmtId="0" fontId="3" fillId="5" borderId="44" xfId="0" applyFont="1" applyFill="1" applyBorder="1" applyAlignment="1">
      <alignment horizontal="left" vertical="center" wrapText="1"/>
    </xf>
    <xf numFmtId="0" fontId="17" fillId="5" borderId="4" xfId="3" applyFont="1" applyFill="1" applyBorder="1" applyAlignment="1">
      <alignment horizontal="left" vertical="top" wrapText="1"/>
    </xf>
    <xf numFmtId="0" fontId="18" fillId="5" borderId="0"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8" fillId="5" borderId="10" xfId="0" applyFont="1" applyFill="1" applyBorder="1" applyAlignment="1">
      <alignment horizontal="left" vertical="center" wrapText="1"/>
    </xf>
    <xf numFmtId="0" fontId="18" fillId="5" borderId="11" xfId="0" applyFont="1" applyFill="1" applyBorder="1" applyAlignment="1">
      <alignment horizontal="left" vertical="center" wrapText="1"/>
    </xf>
    <xf numFmtId="0" fontId="5" fillId="0" borderId="47" xfId="3" applyFill="1" applyBorder="1" applyAlignment="1">
      <alignment horizontal="left" vertical="center"/>
    </xf>
    <xf numFmtId="0" fontId="5" fillId="0" borderId="54" xfId="3" applyFill="1" applyBorder="1" applyAlignment="1">
      <alignment horizontal="left" vertical="center"/>
    </xf>
    <xf numFmtId="0" fontId="8" fillId="0" borderId="1" xfId="0" applyFont="1" applyBorder="1" applyAlignment="1" applyProtection="1">
      <alignment horizontal="left" vertical="top"/>
      <protection locked="0"/>
    </xf>
    <xf numFmtId="0" fontId="8" fillId="0" borderId="2" xfId="0" applyFont="1" applyBorder="1" applyAlignment="1" applyProtection="1">
      <alignment horizontal="left" vertical="top"/>
      <protection locked="0"/>
    </xf>
    <xf numFmtId="0" fontId="8" fillId="0" borderId="3" xfId="0" applyFont="1" applyBorder="1" applyAlignment="1" applyProtection="1">
      <alignment horizontal="left" vertical="top"/>
      <protection locked="0"/>
    </xf>
    <xf numFmtId="0" fontId="8" fillId="5" borderId="2" xfId="0" applyFont="1" applyFill="1" applyBorder="1" applyAlignment="1">
      <alignment horizontal="center" vertical="center"/>
    </xf>
    <xf numFmtId="0" fontId="20" fillId="10" borderId="102" xfId="0" applyFont="1" applyFill="1" applyBorder="1" applyAlignment="1">
      <alignment horizontal="center" vertical="center" wrapText="1"/>
    </xf>
    <xf numFmtId="0" fontId="40" fillId="0" borderId="152" xfId="0" applyFont="1" applyBorder="1" applyAlignment="1" applyProtection="1">
      <alignment horizontal="left" vertical="top" wrapText="1"/>
      <protection locked="0"/>
    </xf>
    <xf numFmtId="0" fontId="40" fillId="0" borderId="10" xfId="0" applyFont="1" applyBorder="1" applyAlignment="1" applyProtection="1">
      <alignment horizontal="left" vertical="top" wrapText="1"/>
      <protection locked="0"/>
    </xf>
    <xf numFmtId="0" fontId="40" fillId="0" borderId="7" xfId="0" applyFont="1" applyBorder="1" applyAlignment="1" applyProtection="1">
      <alignment horizontal="left" vertical="top" wrapText="1"/>
      <protection locked="0"/>
    </xf>
    <xf numFmtId="0" fontId="40" fillId="0" borderId="8" xfId="0" applyFont="1" applyBorder="1" applyAlignment="1" applyProtection="1">
      <alignment horizontal="left" vertical="top" wrapText="1"/>
      <protection locked="0"/>
    </xf>
    <xf numFmtId="0" fontId="42" fillId="0" borderId="6" xfId="2" applyFont="1" applyBorder="1" applyAlignment="1">
      <alignment horizontal="center" vertical="center"/>
    </xf>
    <xf numFmtId="0" fontId="42" fillId="0" borderId="7" xfId="2" applyFont="1" applyBorder="1" applyAlignment="1">
      <alignment horizontal="center" vertical="center"/>
    </xf>
    <xf numFmtId="0" fontId="42" fillId="0" borderId="8" xfId="2" applyFont="1" applyBorder="1" applyAlignment="1">
      <alignment horizontal="center" vertical="center"/>
    </xf>
    <xf numFmtId="0" fontId="41" fillId="17" borderId="27" xfId="0" applyFont="1" applyFill="1" applyBorder="1" applyAlignment="1">
      <alignment horizontal="center" vertical="center" wrapText="1"/>
    </xf>
    <xf numFmtId="0" fontId="41" fillId="17" borderId="81" xfId="0" applyFont="1" applyFill="1" applyBorder="1" applyAlignment="1">
      <alignment horizontal="center" vertical="center" wrapText="1"/>
    </xf>
    <xf numFmtId="0" fontId="9" fillId="17" borderId="39" xfId="0" applyFont="1" applyFill="1" applyBorder="1" applyAlignment="1">
      <alignment horizontal="center" vertical="center" wrapText="1"/>
    </xf>
    <xf numFmtId="0" fontId="41" fillId="17" borderId="111" xfId="0" applyFont="1" applyFill="1" applyBorder="1" applyAlignment="1">
      <alignment horizontal="center" vertical="center" wrapText="1"/>
    </xf>
    <xf numFmtId="0" fontId="9" fillId="17" borderId="26" xfId="0" applyFont="1" applyFill="1" applyBorder="1" applyAlignment="1">
      <alignment horizontal="center" vertical="center" wrapText="1"/>
    </xf>
    <xf numFmtId="0" fontId="41" fillId="17" borderId="109" xfId="0" applyFont="1" applyFill="1" applyBorder="1" applyAlignment="1">
      <alignment horizontal="center" vertical="center" wrapText="1"/>
    </xf>
    <xf numFmtId="0" fontId="12" fillId="17" borderId="6" xfId="0" applyFont="1" applyFill="1" applyBorder="1" applyAlignment="1">
      <alignment horizontal="center" vertical="center" wrapText="1"/>
    </xf>
    <xf numFmtId="0" fontId="42" fillId="17" borderId="8" xfId="0" applyFont="1" applyFill="1" applyBorder="1" applyAlignment="1">
      <alignment horizontal="center" vertical="center" wrapText="1"/>
    </xf>
    <xf numFmtId="0" fontId="3" fillId="5" borderId="1" xfId="0" applyFont="1" applyFill="1" applyBorder="1" applyAlignment="1">
      <alignment horizontal="left" vertical="center" wrapText="1"/>
    </xf>
    <xf numFmtId="0" fontId="39" fillId="5" borderId="2" xfId="0" applyFont="1" applyFill="1" applyBorder="1" applyAlignment="1">
      <alignment horizontal="left" vertical="center" wrapText="1"/>
    </xf>
    <xf numFmtId="0" fontId="39" fillId="5" borderId="3" xfId="0" applyFont="1" applyFill="1" applyBorder="1" applyAlignment="1">
      <alignment horizontal="left" vertical="center" wrapText="1"/>
    </xf>
    <xf numFmtId="0" fontId="12" fillId="17" borderId="7" xfId="0" applyFont="1" applyFill="1" applyBorder="1" applyAlignment="1">
      <alignment horizontal="center" vertical="center" wrapText="1"/>
    </xf>
    <xf numFmtId="0" fontId="12" fillId="17" borderId="8" xfId="0" applyFont="1" applyFill="1" applyBorder="1" applyAlignment="1">
      <alignment horizontal="center" vertical="center" wrapText="1"/>
    </xf>
    <xf numFmtId="0" fontId="9" fillId="17" borderId="71" xfId="0" applyFont="1" applyFill="1" applyBorder="1" applyAlignment="1">
      <alignment horizontal="center" vertical="center" wrapText="1"/>
    </xf>
    <xf numFmtId="0" fontId="41" fillId="17" borderId="71" xfId="0" applyFont="1" applyFill="1" applyBorder="1" applyAlignment="1">
      <alignment horizontal="center" vertical="center" wrapText="1"/>
    </xf>
    <xf numFmtId="0" fontId="41" fillId="17" borderId="43" xfId="0" applyFont="1" applyFill="1" applyBorder="1" applyAlignment="1">
      <alignment horizontal="center" vertical="center"/>
    </xf>
    <xf numFmtId="0" fontId="41" fillId="17" borderId="66" xfId="0" applyFont="1" applyFill="1" applyBorder="1" applyAlignment="1">
      <alignment horizontal="center" vertical="center"/>
    </xf>
    <xf numFmtId="0" fontId="41" fillId="17" borderId="103" xfId="0" applyFont="1" applyFill="1" applyBorder="1" applyAlignment="1">
      <alignment horizontal="center" vertical="center"/>
    </xf>
    <xf numFmtId="0" fontId="41" fillId="17" borderId="102" xfId="0" applyFont="1" applyFill="1" applyBorder="1" applyAlignment="1">
      <alignment horizontal="center" vertical="center"/>
    </xf>
    <xf numFmtId="0" fontId="3" fillId="10" borderId="102" xfId="0" applyFont="1" applyFill="1" applyBorder="1" applyAlignment="1">
      <alignment horizontal="center" vertical="center" wrapText="1"/>
    </xf>
    <xf numFmtId="0" fontId="3" fillId="5" borderId="6" xfId="0" applyFont="1" applyFill="1" applyBorder="1" applyAlignment="1">
      <alignment horizontal="left" vertical="center"/>
    </xf>
    <xf numFmtId="0" fontId="42" fillId="5" borderId="7" xfId="0" applyFont="1" applyFill="1" applyBorder="1" applyAlignment="1">
      <alignment horizontal="left" vertical="center"/>
    </xf>
    <xf numFmtId="0" fontId="42" fillId="5" borderId="15" xfId="0" applyFont="1" applyFill="1" applyBorder="1" applyAlignment="1">
      <alignment horizontal="left" vertical="center"/>
    </xf>
    <xf numFmtId="0" fontId="10" fillId="3" borderId="10" xfId="0" applyFont="1" applyFill="1" applyBorder="1" applyAlignment="1">
      <alignment horizontal="center" vertical="center"/>
    </xf>
    <xf numFmtId="0" fontId="10" fillId="3" borderId="11" xfId="0" applyFont="1" applyFill="1" applyBorder="1" applyAlignment="1">
      <alignment horizontal="center" vertical="center"/>
    </xf>
    <xf numFmtId="0" fontId="41" fillId="17" borderId="46" xfId="0" applyFont="1" applyFill="1" applyBorder="1" applyAlignment="1">
      <alignment horizontal="center" vertical="center" wrapText="1"/>
    </xf>
    <xf numFmtId="0" fontId="9" fillId="17" borderId="4" xfId="0" applyFont="1" applyFill="1" applyBorder="1" applyAlignment="1">
      <alignment horizontal="center" vertical="center" wrapText="1"/>
    </xf>
    <xf numFmtId="0" fontId="9" fillId="17" borderId="140" xfId="0" applyFont="1" applyFill="1" applyBorder="1" applyAlignment="1">
      <alignment horizontal="center" vertical="center" wrapText="1"/>
    </xf>
    <xf numFmtId="0" fontId="9" fillId="17" borderId="9" xfId="0" applyFont="1" applyFill="1" applyBorder="1" applyAlignment="1">
      <alignment horizontal="center" vertical="center" wrapText="1"/>
    </xf>
    <xf numFmtId="0" fontId="9" fillId="17" borderId="70" xfId="0" applyFont="1" applyFill="1" applyBorder="1" applyAlignment="1">
      <alignment horizontal="center" vertical="center" wrapText="1"/>
    </xf>
    <xf numFmtId="49" fontId="42" fillId="17" borderId="1" xfId="0" applyNumberFormat="1" applyFont="1" applyFill="1" applyBorder="1" applyAlignment="1">
      <alignment horizontal="center" vertical="center" wrapText="1"/>
    </xf>
    <xf numFmtId="49" fontId="42" fillId="17" borderId="45" xfId="0" applyNumberFormat="1" applyFont="1" applyFill="1" applyBorder="1" applyAlignment="1">
      <alignment horizontal="center" vertical="center" wrapText="1"/>
    </xf>
    <xf numFmtId="49" fontId="42" fillId="17" borderId="31" xfId="0" applyNumberFormat="1" applyFont="1" applyFill="1" applyBorder="1" applyAlignment="1">
      <alignment horizontal="center" vertical="center" wrapText="1"/>
    </xf>
    <xf numFmtId="0" fontId="9" fillId="17" borderId="30" xfId="0" applyFont="1" applyFill="1" applyBorder="1" applyAlignment="1">
      <alignment horizontal="center" vertical="center" wrapText="1"/>
    </xf>
    <xf numFmtId="0" fontId="9" fillId="17" borderId="16" xfId="0" applyFont="1" applyFill="1" applyBorder="1" applyAlignment="1">
      <alignment horizontal="center" vertical="center" wrapText="1"/>
    </xf>
    <xf numFmtId="0" fontId="41" fillId="17" borderId="140" xfId="0" applyFont="1" applyFill="1" applyBorder="1" applyAlignment="1">
      <alignment horizontal="center" vertical="center" wrapText="1"/>
    </xf>
    <xf numFmtId="0" fontId="41" fillId="17" borderId="70" xfId="0" applyFont="1" applyFill="1" applyBorder="1" applyAlignment="1">
      <alignment horizontal="center" vertical="center" wrapText="1"/>
    </xf>
    <xf numFmtId="0" fontId="41" fillId="17" borderId="16" xfId="0" applyFont="1" applyFill="1" applyBorder="1" applyAlignment="1">
      <alignment horizontal="center" vertical="center" wrapText="1"/>
    </xf>
    <xf numFmtId="0" fontId="12" fillId="17" borderId="40" xfId="0" applyFont="1" applyFill="1" applyBorder="1" applyAlignment="1">
      <alignment horizontal="center" vertical="center" wrapText="1"/>
    </xf>
    <xf numFmtId="0" fontId="12" fillId="17" borderId="118" xfId="0" applyFont="1" applyFill="1" applyBorder="1" applyAlignment="1">
      <alignment horizontal="center" vertical="center" wrapText="1"/>
    </xf>
    <xf numFmtId="0" fontId="3" fillId="10" borderId="104" xfId="0" applyFont="1" applyFill="1" applyBorder="1" applyAlignment="1">
      <alignment horizontal="center" vertical="center" wrapText="1"/>
    </xf>
    <xf numFmtId="0" fontId="3" fillId="10" borderId="106" xfId="0" applyFont="1" applyFill="1" applyBorder="1" applyAlignment="1">
      <alignment horizontal="center" vertical="center" wrapText="1"/>
    </xf>
    <xf numFmtId="0" fontId="3" fillId="10" borderId="100" xfId="0" applyFont="1" applyFill="1" applyBorder="1" applyAlignment="1">
      <alignment horizontal="center" vertical="center" wrapText="1"/>
    </xf>
    <xf numFmtId="0" fontId="3" fillId="0" borderId="104" xfId="0" applyFont="1" applyFill="1" applyBorder="1" applyAlignment="1" applyProtection="1">
      <alignment horizontal="center"/>
      <protection locked="0"/>
    </xf>
    <xf numFmtId="0" fontId="3" fillId="0" borderId="100" xfId="0" applyFont="1" applyFill="1" applyBorder="1" applyAlignment="1" applyProtection="1">
      <alignment horizontal="center"/>
      <protection locked="0"/>
    </xf>
    <xf numFmtId="0" fontId="42" fillId="17" borderId="45" xfId="0" applyFont="1" applyFill="1" applyBorder="1" applyAlignment="1">
      <alignment horizontal="center" vertical="center" wrapText="1"/>
    </xf>
    <xf numFmtId="0" fontId="42" fillId="17" borderId="67" xfId="0" applyFont="1" applyFill="1" applyBorder="1" applyAlignment="1">
      <alignment horizontal="center" vertical="center" wrapText="1"/>
    </xf>
    <xf numFmtId="0" fontId="42" fillId="17" borderId="55" xfId="0" applyFont="1" applyFill="1" applyBorder="1" applyAlignment="1">
      <alignment horizontal="center" vertical="center" wrapText="1"/>
    </xf>
    <xf numFmtId="0" fontId="8" fillId="17" borderId="4" xfId="0" applyFont="1" applyFill="1" applyBorder="1" applyAlignment="1">
      <alignment horizontal="center" vertical="center" wrapText="1"/>
    </xf>
    <xf numFmtId="0" fontId="8" fillId="17" borderId="119" xfId="0" applyFont="1" applyFill="1" applyBorder="1" applyAlignment="1">
      <alignment horizontal="center" vertical="center" wrapText="1"/>
    </xf>
    <xf numFmtId="0" fontId="20" fillId="5" borderId="4" xfId="0" applyFont="1" applyFill="1" applyBorder="1" applyAlignment="1">
      <alignment horizontal="left" vertical="top" wrapText="1"/>
    </xf>
    <xf numFmtId="0" fontId="20" fillId="5" borderId="0" xfId="0" applyFont="1" applyFill="1" applyBorder="1" applyAlignment="1">
      <alignment horizontal="left" vertical="top" wrapText="1"/>
    </xf>
    <xf numFmtId="0" fontId="20" fillId="5" borderId="5" xfId="0" applyFont="1" applyFill="1" applyBorder="1" applyAlignment="1">
      <alignment horizontal="left" vertical="top" wrapText="1"/>
    </xf>
    <xf numFmtId="0" fontId="42" fillId="17" borderId="1" xfId="0" applyFont="1" applyFill="1" applyBorder="1" applyAlignment="1">
      <alignment horizontal="center" vertical="center"/>
    </xf>
    <xf numFmtId="0" fontId="42" fillId="17" borderId="3" xfId="0" applyFont="1" applyFill="1" applyBorder="1" applyAlignment="1">
      <alignment horizontal="center" vertical="center"/>
    </xf>
    <xf numFmtId="0" fontId="40" fillId="0" borderId="65" xfId="0" applyFont="1" applyBorder="1" applyAlignment="1" applyProtection="1">
      <alignment horizontal="left" vertical="top" wrapText="1"/>
      <protection locked="0"/>
    </xf>
    <xf numFmtId="0" fontId="8" fillId="0" borderId="0" xfId="0" applyFont="1" applyAlignment="1">
      <alignment horizontal="left" vertical="top" wrapText="1"/>
    </xf>
    <xf numFmtId="0" fontId="8" fillId="0" borderId="19" xfId="0" applyFont="1" applyBorder="1" applyAlignment="1" applyProtection="1">
      <alignment horizontal="left" vertical="top" wrapText="1"/>
      <protection locked="0"/>
    </xf>
    <xf numFmtId="0" fontId="12" fillId="17" borderId="63" xfId="0" applyFont="1" applyFill="1" applyBorder="1" applyAlignment="1">
      <alignment horizontal="center" vertical="center"/>
    </xf>
    <xf numFmtId="0" fontId="12" fillId="17" borderId="106" xfId="0" applyFont="1" applyFill="1" applyBorder="1" applyAlignment="1">
      <alignment horizontal="center" vertical="center"/>
    </xf>
    <xf numFmtId="0" fontId="12" fillId="17" borderId="107" xfId="0" applyFont="1" applyFill="1" applyBorder="1" applyAlignment="1">
      <alignment horizontal="center" vertical="center"/>
    </xf>
    <xf numFmtId="0" fontId="12" fillId="17" borderId="47" xfId="0" applyFont="1" applyFill="1" applyBorder="1" applyAlignment="1">
      <alignment horizontal="center" vertical="center"/>
    </xf>
    <xf numFmtId="0" fontId="12" fillId="17" borderId="2" xfId="0" applyFont="1" applyFill="1" applyBorder="1" applyAlignment="1">
      <alignment horizontal="center" vertical="center"/>
    </xf>
    <xf numFmtId="0" fontId="12" fillId="17" borderId="54" xfId="0" applyFont="1" applyFill="1" applyBorder="1" applyAlignment="1">
      <alignment horizontal="center" vertical="center"/>
    </xf>
    <xf numFmtId="0" fontId="12" fillId="17" borderId="49" xfId="0" applyFont="1" applyFill="1" applyBorder="1" applyAlignment="1">
      <alignment horizontal="center" vertical="center"/>
    </xf>
    <xf numFmtId="0" fontId="9" fillId="17" borderId="82" xfId="0" applyFont="1" applyFill="1" applyBorder="1" applyAlignment="1">
      <alignment horizontal="center" vertical="center" wrapText="1"/>
    </xf>
    <xf numFmtId="0" fontId="9" fillId="17" borderId="101" xfId="0" applyFont="1" applyFill="1" applyBorder="1" applyAlignment="1">
      <alignment horizontal="center" vertical="center" wrapText="1"/>
    </xf>
    <xf numFmtId="0" fontId="33" fillId="17" borderId="104" xfId="0" applyFont="1" applyFill="1" applyBorder="1" applyAlignment="1">
      <alignment horizontal="center" vertical="center"/>
    </xf>
    <xf numFmtId="0" fontId="33" fillId="17" borderId="106" xfId="0" applyFont="1" applyFill="1" applyBorder="1" applyAlignment="1">
      <alignment horizontal="center" vertical="center"/>
    </xf>
    <xf numFmtId="0" fontId="33" fillId="17" borderId="107" xfId="0" applyFont="1" applyFill="1" applyBorder="1" applyAlignment="1">
      <alignment horizontal="center" vertical="center"/>
    </xf>
    <xf numFmtId="0" fontId="35" fillId="3" borderId="7" xfId="0" applyFont="1" applyFill="1" applyBorder="1" applyAlignment="1">
      <alignment horizontal="center" vertical="center"/>
    </xf>
    <xf numFmtId="0" fontId="35" fillId="3" borderId="8" xfId="0" applyFont="1" applyFill="1" applyBorder="1" applyAlignment="1">
      <alignment horizontal="center" vertical="center"/>
    </xf>
    <xf numFmtId="0" fontId="36" fillId="0" borderId="6" xfId="0" applyFont="1" applyBorder="1" applyAlignment="1">
      <alignment horizontal="center" vertical="center"/>
    </xf>
    <xf numFmtId="0" fontId="36" fillId="0" borderId="7" xfId="0" applyFont="1" applyBorder="1" applyAlignment="1">
      <alignment horizontal="center" vertical="center"/>
    </xf>
    <xf numFmtId="0" fontId="36" fillId="0" borderId="8" xfId="0" applyFont="1" applyBorder="1" applyAlignment="1">
      <alignment horizontal="center" vertical="center"/>
    </xf>
    <xf numFmtId="0" fontId="9" fillId="17" borderId="81" xfId="0" applyFont="1" applyFill="1" applyBorder="1" applyAlignment="1">
      <alignment horizontal="center" vertical="center" wrapText="1"/>
    </xf>
    <xf numFmtId="49" fontId="8" fillId="5" borderId="82" xfId="0" applyNumberFormat="1" applyFont="1" applyFill="1" applyBorder="1" applyAlignment="1">
      <alignment horizontal="center" vertical="center" wrapText="1"/>
    </xf>
    <xf numFmtId="49" fontId="8" fillId="5" borderId="101" xfId="0" applyNumberFormat="1" applyFont="1" applyFill="1" applyBorder="1" applyAlignment="1">
      <alignment horizontal="center" vertical="center" wrapText="1"/>
    </xf>
    <xf numFmtId="49" fontId="8" fillId="5" borderId="48" xfId="0" applyNumberFormat="1" applyFont="1" applyFill="1" applyBorder="1" applyAlignment="1">
      <alignment horizontal="center" vertical="center" wrapText="1"/>
    </xf>
    <xf numFmtId="49" fontId="8" fillId="5" borderId="138" xfId="0" applyNumberFormat="1" applyFont="1" applyFill="1" applyBorder="1" applyAlignment="1">
      <alignment horizontal="center" vertical="center" wrapText="1"/>
    </xf>
    <xf numFmtId="49" fontId="8" fillId="5" borderId="7" xfId="0" applyNumberFormat="1" applyFont="1" applyFill="1" applyBorder="1" applyAlignment="1">
      <alignment horizontal="left" vertical="center" wrapText="1"/>
    </xf>
    <xf numFmtId="49" fontId="8" fillId="5" borderId="8" xfId="0" applyNumberFormat="1" applyFont="1" applyFill="1" applyBorder="1" applyAlignment="1">
      <alignment horizontal="left" vertical="center" wrapText="1"/>
    </xf>
    <xf numFmtId="49" fontId="8" fillId="5" borderId="32" xfId="0" applyNumberFormat="1" applyFont="1" applyFill="1" applyBorder="1" applyAlignment="1">
      <alignment horizontal="center" vertical="center" wrapText="1"/>
    </xf>
    <xf numFmtId="49" fontId="8" fillId="5" borderId="34" xfId="0" applyNumberFormat="1" applyFont="1" applyFill="1" applyBorder="1" applyAlignment="1">
      <alignment horizontal="center" vertical="center" wrapText="1"/>
    </xf>
    <xf numFmtId="49" fontId="8" fillId="5" borderId="35" xfId="0" applyNumberFormat="1" applyFont="1" applyFill="1" applyBorder="1" applyAlignment="1">
      <alignment horizontal="center" vertical="center" wrapText="1"/>
    </xf>
    <xf numFmtId="0" fontId="3" fillId="5" borderId="2" xfId="0" applyFont="1" applyFill="1" applyBorder="1" applyAlignment="1">
      <alignment horizontal="left" vertical="top" wrapText="1"/>
    </xf>
    <xf numFmtId="0" fontId="3" fillId="5" borderId="3" xfId="0" applyFont="1" applyFill="1" applyBorder="1" applyAlignment="1">
      <alignment horizontal="left" vertical="top" wrapText="1"/>
    </xf>
    <xf numFmtId="0" fontId="3" fillId="5" borderId="32" xfId="0" applyFont="1" applyFill="1" applyBorder="1" applyAlignment="1">
      <alignment horizontal="center" vertical="center" wrapText="1"/>
    </xf>
    <xf numFmtId="0" fontId="3" fillId="5" borderId="34" xfId="0" applyFont="1" applyFill="1" applyBorder="1" applyAlignment="1">
      <alignment horizontal="center" vertical="center" wrapText="1"/>
    </xf>
    <xf numFmtId="0" fontId="3" fillId="5" borderId="35" xfId="0" applyFont="1" applyFill="1" applyBorder="1" applyAlignment="1">
      <alignment horizontal="center" vertical="center" wrapText="1"/>
    </xf>
    <xf numFmtId="0" fontId="3" fillId="0" borderId="81" xfId="0" applyFont="1" applyBorder="1" applyAlignment="1" applyProtection="1">
      <alignment horizontal="center" vertical="center" wrapText="1"/>
      <protection locked="0"/>
    </xf>
    <xf numFmtId="0" fontId="3" fillId="0" borderId="101" xfId="0" applyFont="1" applyBorder="1" applyAlignment="1" applyProtection="1">
      <alignment horizontal="center" vertical="center" wrapText="1"/>
      <protection locked="0"/>
    </xf>
    <xf numFmtId="0" fontId="49" fillId="12" borderId="81" xfId="0" applyFont="1" applyFill="1" applyBorder="1" applyAlignment="1">
      <alignment horizontal="left" vertical="center"/>
    </xf>
    <xf numFmtId="0" fontId="49" fillId="12" borderId="82" xfId="0" applyFont="1" applyFill="1" applyBorder="1" applyAlignment="1">
      <alignment horizontal="left" vertical="center"/>
    </xf>
    <xf numFmtId="0" fontId="49" fillId="12" borderId="101" xfId="0" applyFont="1" applyFill="1" applyBorder="1" applyAlignment="1">
      <alignment horizontal="left" vertical="center"/>
    </xf>
    <xf numFmtId="0" fontId="3" fillId="0" borderId="27" xfId="3" applyFont="1" applyFill="1" applyBorder="1" applyAlignment="1" applyProtection="1">
      <alignment horizontal="left" vertical="center"/>
      <protection locked="0"/>
    </xf>
    <xf numFmtId="0" fontId="3" fillId="0" borderId="33" xfId="3" applyFont="1" applyFill="1" applyBorder="1" applyAlignment="1" applyProtection="1">
      <alignment horizontal="left" vertical="center"/>
      <protection locked="0"/>
    </xf>
    <xf numFmtId="0" fontId="3" fillId="0" borderId="25" xfId="3" applyFont="1" applyFill="1" applyBorder="1" applyAlignment="1" applyProtection="1">
      <alignment horizontal="left" vertical="center"/>
      <protection locked="0"/>
    </xf>
    <xf numFmtId="0" fontId="49" fillId="12" borderId="104" xfId="0" applyFont="1" applyFill="1" applyBorder="1" applyAlignment="1">
      <alignment horizontal="left" vertical="center"/>
    </xf>
    <xf numFmtId="0" fontId="49" fillId="12" borderId="106" xfId="0" applyFont="1" applyFill="1" applyBorder="1" applyAlignment="1">
      <alignment horizontal="left" vertical="center"/>
    </xf>
    <xf numFmtId="0" fontId="3" fillId="0" borderId="104" xfId="0" applyFont="1" applyBorder="1" applyAlignment="1" applyProtection="1">
      <alignment horizontal="center" vertical="center" wrapText="1"/>
      <protection locked="0"/>
    </xf>
    <xf numFmtId="0" fontId="3" fillId="0" borderId="100" xfId="0" applyFont="1" applyBorder="1" applyAlignment="1" applyProtection="1">
      <alignment horizontal="center" vertical="center" wrapText="1"/>
      <protection locked="0"/>
    </xf>
    <xf numFmtId="0" fontId="8" fillId="5" borderId="100" xfId="0" applyFont="1" applyFill="1" applyBorder="1" applyAlignment="1">
      <alignment horizontal="left" vertical="center"/>
    </xf>
    <xf numFmtId="0" fontId="3" fillId="4" borderId="104" xfId="0" applyFont="1" applyFill="1" applyBorder="1" applyAlignment="1" applyProtection="1">
      <alignment horizontal="center" vertical="center" wrapText="1"/>
      <protection locked="0"/>
    </xf>
    <xf numFmtId="0" fontId="3" fillId="4" borderId="100" xfId="0" applyFont="1" applyFill="1" applyBorder="1" applyAlignment="1" applyProtection="1">
      <alignment horizontal="center" vertical="center" wrapText="1"/>
      <protection locked="0"/>
    </xf>
    <xf numFmtId="0" fontId="3" fillId="0" borderId="104" xfId="0" applyFont="1" applyBorder="1" applyAlignment="1" applyProtection="1">
      <alignment horizontal="center" vertical="center"/>
      <protection locked="0"/>
    </xf>
    <xf numFmtId="0" fontId="3" fillId="0" borderId="106" xfId="0" applyFont="1" applyBorder="1" applyAlignment="1" applyProtection="1">
      <alignment horizontal="center" vertical="center"/>
      <protection locked="0"/>
    </xf>
    <xf numFmtId="0" fontId="3" fillId="0" borderId="107" xfId="0" applyFont="1" applyBorder="1" applyAlignment="1" applyProtection="1">
      <alignment horizontal="center" vertical="center"/>
      <protection locked="0"/>
    </xf>
    <xf numFmtId="49" fontId="3" fillId="5" borderId="71" xfId="0" applyNumberFormat="1" applyFont="1" applyFill="1" applyBorder="1" applyAlignment="1">
      <alignment horizontal="center" vertical="center"/>
    </xf>
    <xf numFmtId="49" fontId="3" fillId="5" borderId="46" xfId="0" applyNumberFormat="1" applyFont="1" applyFill="1" applyBorder="1" applyAlignment="1">
      <alignment horizontal="center" vertical="center"/>
    </xf>
    <xf numFmtId="0" fontId="3" fillId="5" borderId="27" xfId="0" applyFont="1" applyFill="1" applyBorder="1" applyAlignment="1">
      <alignment horizontal="left" vertical="center" wrapText="1"/>
    </xf>
    <xf numFmtId="0" fontId="3" fillId="5" borderId="33" xfId="0" applyFont="1" applyFill="1" applyBorder="1" applyAlignment="1">
      <alignment horizontal="left" vertical="center" wrapText="1"/>
    </xf>
    <xf numFmtId="0" fontId="3" fillId="5" borderId="28" xfId="0" applyFont="1" applyFill="1" applyBorder="1" applyAlignment="1">
      <alignment horizontal="left" vertical="center" wrapText="1"/>
    </xf>
    <xf numFmtId="0" fontId="3" fillId="5" borderId="29" xfId="0" applyFont="1" applyFill="1" applyBorder="1" applyAlignment="1">
      <alignment horizontal="center" vertical="center" wrapText="1"/>
    </xf>
    <xf numFmtId="0" fontId="3" fillId="5" borderId="108" xfId="0" applyFont="1" applyFill="1" applyBorder="1" applyAlignment="1">
      <alignment horizontal="center" vertical="center" wrapText="1"/>
    </xf>
    <xf numFmtId="0" fontId="3" fillId="4" borderId="81" xfId="0" applyFont="1" applyFill="1" applyBorder="1" applyAlignment="1" applyProtection="1">
      <alignment horizontal="center" vertical="center" wrapText="1"/>
      <protection locked="0"/>
    </xf>
    <xf numFmtId="0" fontId="3" fillId="4" borderId="82" xfId="0" applyFont="1" applyFill="1" applyBorder="1" applyAlignment="1" applyProtection="1">
      <alignment horizontal="center" vertical="center" wrapText="1"/>
      <protection locked="0"/>
    </xf>
    <xf numFmtId="0" fontId="3" fillId="4" borderId="116" xfId="0" applyFont="1" applyFill="1" applyBorder="1" applyAlignment="1" applyProtection="1">
      <alignment horizontal="center" vertical="center" wrapText="1"/>
      <protection locked="0"/>
    </xf>
    <xf numFmtId="0" fontId="12" fillId="24" borderId="104" xfId="0" applyFont="1" applyFill="1" applyBorder="1" applyAlignment="1">
      <alignment horizontal="center" vertical="center" wrapText="1"/>
    </xf>
    <xf numFmtId="0" fontId="12" fillId="24" borderId="100" xfId="0" applyFont="1" applyFill="1" applyBorder="1" applyAlignment="1">
      <alignment horizontal="center" vertical="center" wrapText="1"/>
    </xf>
    <xf numFmtId="0" fontId="3" fillId="25" borderId="30" xfId="0" applyFont="1" applyFill="1" applyBorder="1" applyAlignment="1">
      <alignment horizontal="left" vertical="center" wrapText="1"/>
    </xf>
    <xf numFmtId="0" fontId="3" fillId="25" borderId="0" xfId="0" applyFont="1" applyFill="1" applyBorder="1" applyAlignment="1">
      <alignment horizontal="left" vertical="center" wrapText="1"/>
    </xf>
    <xf numFmtId="0" fontId="3" fillId="25" borderId="140" xfId="0" applyFont="1" applyFill="1" applyBorder="1" applyAlignment="1">
      <alignment horizontal="left" vertical="center" wrapText="1"/>
    </xf>
    <xf numFmtId="49" fontId="3" fillId="5" borderId="112" xfId="0" applyNumberFormat="1" applyFont="1" applyFill="1" applyBorder="1" applyAlignment="1">
      <alignment horizontal="center" vertical="center"/>
    </xf>
    <xf numFmtId="49" fontId="3" fillId="5" borderId="29" xfId="0" applyNumberFormat="1" applyFont="1" applyFill="1" applyBorder="1" applyAlignment="1">
      <alignment horizontal="center" vertical="center"/>
    </xf>
    <xf numFmtId="0" fontId="3" fillId="4" borderId="102" xfId="0" applyFont="1" applyFill="1" applyBorder="1" applyAlignment="1" applyProtection="1">
      <alignment horizontal="center" vertical="center" wrapText="1"/>
      <protection locked="0"/>
    </xf>
    <xf numFmtId="0" fontId="34" fillId="13" borderId="102" xfId="0" applyFont="1" applyFill="1" applyBorder="1" applyAlignment="1" applyProtection="1">
      <alignment horizontal="center" vertical="center" wrapText="1"/>
      <protection locked="0"/>
    </xf>
    <xf numFmtId="0" fontId="34" fillId="13" borderId="106" xfId="0" applyFont="1" applyFill="1" applyBorder="1" applyAlignment="1" applyProtection="1">
      <alignment horizontal="center" vertical="center" wrapText="1"/>
      <protection locked="0"/>
    </xf>
    <xf numFmtId="0" fontId="34" fillId="13" borderId="100" xfId="0" applyFont="1" applyFill="1" applyBorder="1" applyAlignment="1" applyProtection="1">
      <alignment horizontal="center" vertical="center" wrapText="1"/>
      <protection locked="0"/>
    </xf>
    <xf numFmtId="0" fontId="12" fillId="24" borderId="106" xfId="0" applyFont="1" applyFill="1" applyBorder="1" applyAlignment="1">
      <alignment horizontal="center" vertical="center" wrapText="1"/>
    </xf>
    <xf numFmtId="0" fontId="12" fillId="24" borderId="107" xfId="0" applyFont="1" applyFill="1" applyBorder="1" applyAlignment="1">
      <alignment horizontal="center" vertical="center" wrapText="1"/>
    </xf>
    <xf numFmtId="0" fontId="3" fillId="26" borderId="104" xfId="0" applyFont="1" applyFill="1" applyBorder="1" applyAlignment="1" applyProtection="1">
      <alignment horizontal="center" vertical="center" wrapText="1"/>
      <protection locked="0"/>
    </xf>
    <xf numFmtId="0" fontId="3" fillId="26" borderId="100" xfId="0" applyFont="1" applyFill="1" applyBorder="1" applyAlignment="1" applyProtection="1">
      <alignment horizontal="center" vertical="center" wrapText="1"/>
      <protection locked="0"/>
    </xf>
    <xf numFmtId="0" fontId="3" fillId="5" borderId="34" xfId="0" applyFont="1" applyFill="1" applyBorder="1" applyAlignment="1">
      <alignment horizontal="center" vertical="center"/>
    </xf>
    <xf numFmtId="0" fontId="3" fillId="5" borderId="4"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48" xfId="0" applyFont="1" applyFill="1" applyBorder="1" applyAlignment="1">
      <alignment horizontal="left" vertical="center"/>
    </xf>
    <xf numFmtId="0" fontId="3" fillId="5" borderId="54" xfId="0" applyFont="1" applyFill="1" applyBorder="1" applyAlignment="1">
      <alignment horizontal="left" vertical="center"/>
    </xf>
    <xf numFmtId="0" fontId="3" fillId="5" borderId="49" xfId="0" applyFont="1" applyFill="1" applyBorder="1" applyAlignment="1">
      <alignment horizontal="left" vertical="center"/>
    </xf>
    <xf numFmtId="0" fontId="3" fillId="5" borderId="102" xfId="0" applyFont="1" applyFill="1" applyBorder="1" applyAlignment="1">
      <alignment vertical="center" wrapText="1"/>
    </xf>
    <xf numFmtId="0" fontId="3" fillId="5" borderId="104" xfId="0" applyFont="1" applyFill="1" applyBorder="1" applyAlignment="1">
      <alignment horizontal="left" vertical="center" wrapText="1"/>
    </xf>
    <xf numFmtId="0" fontId="3" fillId="5" borderId="106" xfId="0" applyFont="1" applyFill="1" applyBorder="1" applyAlignment="1">
      <alignment horizontal="left" vertical="center" wrapText="1"/>
    </xf>
    <xf numFmtId="0" fontId="3" fillId="5" borderId="22" xfId="0" applyFont="1" applyFill="1" applyBorder="1" applyAlignment="1">
      <alignment horizontal="left" vertical="center" wrapText="1"/>
    </xf>
    <xf numFmtId="0" fontId="3" fillId="5" borderId="100" xfId="0" applyFont="1" applyFill="1" applyBorder="1" applyAlignment="1">
      <alignment horizontal="left" vertical="center" wrapText="1"/>
    </xf>
    <xf numFmtId="0" fontId="3" fillId="0" borderId="106" xfId="0" applyFont="1" applyBorder="1" applyAlignment="1" applyProtection="1">
      <alignment horizontal="center" vertical="center" wrapText="1"/>
      <protection locked="0"/>
    </xf>
    <xf numFmtId="0" fontId="3" fillId="0" borderId="107" xfId="0" applyFont="1" applyBorder="1" applyAlignment="1" applyProtection="1">
      <alignment horizontal="center" vertical="center" wrapText="1"/>
      <protection locked="0"/>
    </xf>
    <xf numFmtId="0" fontId="3" fillId="26" borderId="107" xfId="0" applyFont="1" applyFill="1" applyBorder="1" applyAlignment="1" applyProtection="1">
      <alignment horizontal="center" vertical="center" wrapText="1"/>
      <protection locked="0"/>
    </xf>
    <xf numFmtId="0" fontId="3" fillId="5" borderId="30" xfId="0" applyFont="1" applyFill="1" applyBorder="1" applyAlignment="1">
      <alignment horizontal="left" vertical="center" wrapText="1"/>
    </xf>
    <xf numFmtId="0" fontId="3" fillId="5" borderId="0" xfId="0" applyFont="1" applyFill="1" applyBorder="1" applyAlignment="1">
      <alignment horizontal="left" vertical="center" wrapText="1"/>
    </xf>
    <xf numFmtId="0" fontId="12" fillId="24" borderId="102" xfId="0" applyFont="1" applyFill="1" applyBorder="1" applyAlignment="1">
      <alignment horizontal="center" vertical="center" wrapText="1"/>
    </xf>
    <xf numFmtId="0" fontId="3" fillId="26" borderId="102" xfId="0" applyFont="1" applyFill="1" applyBorder="1" applyAlignment="1" applyProtection="1">
      <alignment horizontal="center" vertical="center" wrapText="1"/>
      <protection locked="0"/>
    </xf>
    <xf numFmtId="0" fontId="12" fillId="0" borderId="35" xfId="2" applyFont="1" applyBorder="1" applyAlignment="1">
      <alignment horizontal="center" vertical="center"/>
    </xf>
    <xf numFmtId="0" fontId="12" fillId="0" borderId="46" xfId="2" applyFont="1" applyBorder="1" applyAlignment="1">
      <alignment horizontal="center" vertical="center"/>
    </xf>
    <xf numFmtId="0" fontId="12" fillId="0" borderId="118" xfId="2" applyFont="1" applyBorder="1" applyAlignment="1">
      <alignment horizontal="center" vertical="center"/>
    </xf>
    <xf numFmtId="0" fontId="20" fillId="12" borderId="1" xfId="0" applyFont="1" applyFill="1" applyBorder="1" applyAlignment="1">
      <alignment horizontal="center" vertical="center"/>
    </xf>
    <xf numFmtId="0" fontId="20" fillId="12" borderId="4" xfId="0" applyFont="1" applyFill="1" applyBorder="1" applyAlignment="1">
      <alignment horizontal="center" vertical="center"/>
    </xf>
    <xf numFmtId="0" fontId="20" fillId="12" borderId="53" xfId="0" applyFont="1" applyFill="1" applyBorder="1" applyAlignment="1">
      <alignment horizontal="center" vertical="center"/>
    </xf>
    <xf numFmtId="0" fontId="20" fillId="12" borderId="110" xfId="0" applyFont="1" applyFill="1" applyBorder="1" applyAlignment="1">
      <alignment horizontal="center" vertical="center"/>
    </xf>
    <xf numFmtId="0" fontId="20" fillId="12" borderId="111" xfId="0" applyFont="1" applyFill="1" applyBorder="1" applyAlignment="1">
      <alignment horizontal="center" vertical="center"/>
    </xf>
    <xf numFmtId="0" fontId="3" fillId="5" borderId="122" xfId="0" applyFont="1" applyFill="1" applyBorder="1" applyAlignment="1">
      <alignment horizontal="center" vertical="center"/>
    </xf>
    <xf numFmtId="0" fontId="3" fillId="5" borderId="18" xfId="0" applyFont="1" applyFill="1" applyBorder="1" applyAlignment="1">
      <alignment horizontal="center" vertical="center"/>
    </xf>
    <xf numFmtId="0" fontId="42" fillId="24" borderId="27" xfId="0" applyFont="1" applyFill="1" applyBorder="1" applyAlignment="1">
      <alignment horizontal="center" vertical="center" wrapText="1"/>
    </xf>
    <xf numFmtId="0" fontId="42" fillId="24" borderId="33" xfId="0" applyFont="1" applyFill="1" applyBorder="1" applyAlignment="1">
      <alignment horizontal="center" vertical="center" wrapText="1"/>
    </xf>
    <xf numFmtId="0" fontId="3" fillId="0" borderId="104" xfId="0" applyFont="1" applyFill="1" applyBorder="1" applyAlignment="1" applyProtection="1">
      <alignment horizontal="center" vertical="center" wrapText="1"/>
      <protection locked="0"/>
    </xf>
    <xf numFmtId="0" fontId="3" fillId="0" borderId="100" xfId="0" applyFont="1" applyFill="1" applyBorder="1" applyAlignment="1" applyProtection="1">
      <alignment horizontal="center" vertical="center" wrapText="1"/>
      <protection locked="0"/>
    </xf>
    <xf numFmtId="0" fontId="20" fillId="25" borderId="67" xfId="0" applyFont="1" applyFill="1" applyBorder="1" applyAlignment="1">
      <alignment horizontal="left" vertical="center" wrapText="1"/>
    </xf>
    <xf numFmtId="0" fontId="20" fillId="25" borderId="55" xfId="0" applyFont="1" applyFill="1" applyBorder="1" applyAlignment="1">
      <alignment horizontal="left" vertical="center" wrapText="1"/>
    </xf>
    <xf numFmtId="0" fontId="3" fillId="0" borderId="81" xfId="0" applyFont="1" applyFill="1" applyBorder="1" applyAlignment="1" applyProtection="1">
      <alignment horizontal="center" vertical="center" wrapText="1"/>
      <protection locked="0"/>
    </xf>
    <xf numFmtId="0" fontId="3" fillId="0" borderId="101" xfId="0" applyFont="1" applyFill="1" applyBorder="1" applyAlignment="1" applyProtection="1">
      <alignment horizontal="center" vertical="center" wrapText="1"/>
      <protection locked="0"/>
    </xf>
    <xf numFmtId="0" fontId="3" fillId="12" borderId="1" xfId="0" applyFont="1" applyFill="1" applyBorder="1" applyAlignment="1">
      <alignment horizontal="center" vertical="center"/>
    </xf>
    <xf numFmtId="0" fontId="3" fillId="12" borderId="4" xfId="0" applyFont="1" applyFill="1" applyBorder="1" applyAlignment="1">
      <alignment horizontal="center" vertical="center"/>
    </xf>
    <xf numFmtId="0" fontId="34" fillId="13" borderId="108" xfId="0" applyFont="1" applyFill="1" applyBorder="1" applyAlignment="1" applyProtection="1">
      <alignment horizontal="center" vertical="center" wrapText="1"/>
      <protection locked="0"/>
    </xf>
    <xf numFmtId="0" fontId="12" fillId="24" borderId="33" xfId="0" applyFont="1" applyFill="1" applyBorder="1" applyAlignment="1">
      <alignment horizontal="center" vertical="center" wrapText="1"/>
    </xf>
    <xf numFmtId="0" fontId="12" fillId="24" borderId="28" xfId="0" applyFont="1" applyFill="1" applyBorder="1" applyAlignment="1">
      <alignment horizontal="center" vertical="center" wrapText="1"/>
    </xf>
    <xf numFmtId="0" fontId="3" fillId="13" borderId="106" xfId="0" applyFont="1" applyFill="1" applyBorder="1" applyAlignment="1" applyProtection="1">
      <alignment horizontal="center" vertical="center" wrapText="1"/>
      <protection locked="0"/>
    </xf>
    <xf numFmtId="0" fontId="12" fillId="24" borderId="27" xfId="0" applyFont="1" applyFill="1" applyBorder="1" applyAlignment="1">
      <alignment horizontal="center" vertical="center" wrapText="1"/>
    </xf>
    <xf numFmtId="0" fontId="17" fillId="0" borderId="6" xfId="3" applyFont="1" applyFill="1" applyBorder="1" applyAlignment="1">
      <alignment horizontal="left" vertical="center"/>
    </xf>
    <xf numFmtId="0" fontId="17" fillId="0" borderId="7" xfId="3" applyFont="1" applyFill="1" applyBorder="1" applyAlignment="1">
      <alignment horizontal="left" vertical="center"/>
    </xf>
    <xf numFmtId="49" fontId="25" fillId="24" borderId="22" xfId="0" applyNumberFormat="1" applyFont="1" applyFill="1" applyBorder="1" applyAlignment="1">
      <alignment horizontal="center" vertical="center" wrapText="1"/>
    </xf>
    <xf numFmtId="49" fontId="25" fillId="24" borderId="41" xfId="0" applyNumberFormat="1" applyFont="1" applyFill="1" applyBorder="1" applyAlignment="1">
      <alignment horizontal="center" vertical="center" wrapText="1"/>
    </xf>
    <xf numFmtId="49" fontId="25" fillId="24" borderId="113" xfId="0" applyNumberFormat="1" applyFont="1" applyFill="1" applyBorder="1" applyAlignment="1">
      <alignment horizontal="center" vertical="center" wrapText="1"/>
    </xf>
    <xf numFmtId="49" fontId="9" fillId="17" borderId="113" xfId="0" applyNumberFormat="1" applyFont="1" applyFill="1" applyBorder="1" applyAlignment="1">
      <alignment horizontal="center" vertical="center"/>
    </xf>
    <xf numFmtId="49" fontId="9" fillId="17" borderId="22" xfId="0" applyNumberFormat="1" applyFont="1" applyFill="1" applyBorder="1" applyAlignment="1">
      <alignment horizontal="center" vertical="center"/>
    </xf>
    <xf numFmtId="49" fontId="9" fillId="17" borderId="41" xfId="0" applyNumberFormat="1" applyFont="1" applyFill="1" applyBorder="1" applyAlignment="1">
      <alignment horizontal="center" vertical="center"/>
    </xf>
    <xf numFmtId="0" fontId="3" fillId="13" borderId="102" xfId="0" applyFont="1" applyFill="1" applyBorder="1" applyAlignment="1" applyProtection="1">
      <alignment horizontal="center" vertical="center" wrapText="1"/>
      <protection locked="0"/>
    </xf>
    <xf numFmtId="0" fontId="3" fillId="13" borderId="19" xfId="0" applyFont="1" applyFill="1" applyBorder="1" applyAlignment="1" applyProtection="1">
      <alignment horizontal="left" vertical="top" wrapText="1"/>
      <protection locked="0"/>
    </xf>
    <xf numFmtId="0" fontId="3" fillId="13" borderId="7" xfId="0" applyFont="1" applyFill="1" applyBorder="1" applyAlignment="1" applyProtection="1">
      <alignment horizontal="left" vertical="top" wrapText="1"/>
      <protection locked="0"/>
    </xf>
    <xf numFmtId="0" fontId="3" fillId="13" borderId="8" xfId="0" applyFont="1" applyFill="1" applyBorder="1" applyAlignment="1" applyProtection="1">
      <alignment horizontal="left" vertical="top" wrapText="1"/>
      <protection locked="0"/>
    </xf>
    <xf numFmtId="0" fontId="34" fillId="13" borderId="82" xfId="0" applyFont="1" applyFill="1" applyBorder="1" applyAlignment="1" applyProtection="1">
      <alignment horizontal="center" vertical="center" wrapText="1"/>
      <protection locked="0"/>
    </xf>
    <xf numFmtId="0" fontId="34" fillId="13" borderId="101" xfId="0" applyFont="1" applyFill="1" applyBorder="1" applyAlignment="1" applyProtection="1">
      <alignment horizontal="center" vertical="center" wrapText="1"/>
      <protection locked="0"/>
    </xf>
    <xf numFmtId="0" fontId="3" fillId="12" borderId="48" xfId="0" applyFont="1" applyFill="1" applyBorder="1" applyAlignment="1">
      <alignment horizontal="left" vertical="center"/>
    </xf>
    <xf numFmtId="0" fontId="3" fillId="12" borderId="54" xfId="0" applyFont="1" applyFill="1" applyBorder="1" applyAlignment="1">
      <alignment horizontal="left" vertical="center"/>
    </xf>
    <xf numFmtId="0" fontId="3" fillId="12" borderId="2" xfId="0" applyFont="1" applyFill="1" applyBorder="1" applyAlignment="1">
      <alignment horizontal="left" vertical="center"/>
    </xf>
    <xf numFmtId="166" fontId="8" fillId="0" borderId="104" xfId="9" applyNumberFormat="1" applyFont="1" applyFill="1" applyBorder="1" applyAlignment="1" applyProtection="1">
      <alignment horizontal="center" vertical="center" wrapText="1"/>
      <protection locked="0"/>
    </xf>
    <xf numFmtId="166" fontId="8" fillId="0" borderId="107" xfId="9" applyNumberFormat="1" applyFont="1" applyFill="1" applyBorder="1" applyAlignment="1" applyProtection="1">
      <alignment horizontal="center" vertical="center" wrapText="1"/>
      <protection locked="0"/>
    </xf>
    <xf numFmtId="9" fontId="8" fillId="0" borderId="104" xfId="4" applyFont="1" applyFill="1" applyBorder="1" applyAlignment="1" applyProtection="1">
      <alignment horizontal="center" vertical="center" wrapText="1"/>
      <protection locked="0"/>
    </xf>
    <xf numFmtId="9" fontId="8" fillId="0" borderId="100" xfId="4" applyFont="1" applyFill="1" applyBorder="1" applyAlignment="1" applyProtection="1">
      <alignment horizontal="center" vertical="center" wrapText="1"/>
      <protection locked="0"/>
    </xf>
    <xf numFmtId="0" fontId="8" fillId="0" borderId="7" xfId="0" applyFont="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5" borderId="122" xfId="0" applyFont="1" applyFill="1" applyBorder="1" applyAlignment="1">
      <alignment horizontal="center" vertical="center"/>
    </xf>
    <xf numFmtId="0" fontId="12" fillId="0" borderId="36" xfId="2" applyFont="1" applyBorder="1" applyAlignment="1">
      <alignment horizontal="center" vertical="center"/>
    </xf>
    <xf numFmtId="0" fontId="8" fillId="5" borderId="43" xfId="0" applyFont="1" applyFill="1" applyBorder="1" applyAlignment="1">
      <alignment horizontal="center" vertical="center"/>
    </xf>
    <xf numFmtId="0" fontId="8" fillId="5" borderId="24" xfId="0" applyFont="1" applyFill="1" applyBorder="1" applyAlignment="1">
      <alignment horizontal="center" vertical="center"/>
    </xf>
    <xf numFmtId="0" fontId="8" fillId="5" borderId="39" xfId="0" applyFont="1" applyFill="1" applyBorder="1" applyAlignment="1">
      <alignment horizontal="center" vertical="center"/>
    </xf>
    <xf numFmtId="0" fontId="8" fillId="5" borderId="35" xfId="0" applyFont="1" applyFill="1" applyBorder="1" applyAlignment="1">
      <alignment horizontal="center" vertical="center"/>
    </xf>
    <xf numFmtId="0" fontId="3" fillId="5" borderId="67" xfId="0" applyFont="1" applyFill="1" applyBorder="1" applyAlignment="1">
      <alignment horizontal="left" vertical="center" wrapText="1"/>
    </xf>
    <xf numFmtId="0" fontId="3" fillId="5" borderId="67" xfId="0" applyFont="1" applyFill="1" applyBorder="1" applyAlignment="1">
      <alignment horizontal="left" vertical="center"/>
    </xf>
    <xf numFmtId="0" fontId="3" fillId="5" borderId="55" xfId="0" applyFont="1" applyFill="1" applyBorder="1" applyAlignment="1">
      <alignment horizontal="left" vertical="center" wrapText="1"/>
    </xf>
    <xf numFmtId="0" fontId="41" fillId="17" borderId="33" xfId="0" applyFont="1" applyFill="1" applyBorder="1" applyAlignment="1">
      <alignment horizontal="center" vertical="center" wrapText="1"/>
    </xf>
    <xf numFmtId="0" fontId="41" fillId="17" borderId="28" xfId="0" applyFont="1" applyFill="1" applyBorder="1" applyAlignment="1">
      <alignment horizontal="center" vertical="center" wrapText="1"/>
    </xf>
    <xf numFmtId="0" fontId="12" fillId="17" borderId="27" xfId="0" applyFont="1" applyFill="1" applyBorder="1" applyAlignment="1">
      <alignment horizontal="center" vertical="center" wrapText="1"/>
    </xf>
    <xf numFmtId="0" fontId="12" fillId="17" borderId="28" xfId="0" applyFont="1" applyFill="1" applyBorder="1" applyAlignment="1">
      <alignment horizontal="center" vertical="center" wrapText="1"/>
    </xf>
    <xf numFmtId="49" fontId="4" fillId="17" borderId="112" xfId="0" applyNumberFormat="1" applyFont="1" applyFill="1" applyBorder="1" applyAlignment="1">
      <alignment horizontal="center"/>
    </xf>
    <xf numFmtId="49" fontId="4" fillId="17" borderId="115" xfId="0" applyNumberFormat="1" applyFont="1" applyFill="1" applyBorder="1" applyAlignment="1">
      <alignment horizontal="center"/>
    </xf>
    <xf numFmtId="49" fontId="42" fillId="17" borderId="112" xfId="0" applyNumberFormat="1" applyFont="1" applyFill="1" applyBorder="1" applyAlignment="1">
      <alignment horizontal="center" vertical="center"/>
    </xf>
    <xf numFmtId="0" fontId="3" fillId="5" borderId="103" xfId="0" applyFont="1" applyFill="1" applyBorder="1" applyAlignment="1">
      <alignment horizontal="center" vertical="center"/>
    </xf>
    <xf numFmtId="0" fontId="3" fillId="5" borderId="110" xfId="0" applyFont="1" applyFill="1" applyBorder="1" applyAlignment="1">
      <alignment horizontal="center" vertical="center"/>
    </xf>
    <xf numFmtId="0" fontId="17" fillId="5" borderId="106" xfId="3" applyFont="1" applyFill="1" applyBorder="1" applyAlignment="1">
      <alignment horizontal="center" vertical="center"/>
    </xf>
    <xf numFmtId="0" fontId="17" fillId="5" borderId="100" xfId="3" applyFont="1" applyFill="1" applyBorder="1" applyAlignment="1">
      <alignment horizontal="center" vertical="center"/>
    </xf>
    <xf numFmtId="0" fontId="4" fillId="0" borderId="0" xfId="0" applyFont="1" applyAlignment="1">
      <alignment horizontal="left" vertical="top" wrapText="1"/>
    </xf>
    <xf numFmtId="0" fontId="0" fillId="0" borderId="0" xfId="0" applyAlignment="1">
      <alignment horizontal="left" vertical="top" wrapText="1"/>
    </xf>
    <xf numFmtId="0" fontId="41" fillId="17" borderId="25" xfId="0" applyFont="1" applyFill="1" applyBorder="1" applyAlignment="1">
      <alignment horizontal="center" vertical="center" wrapText="1"/>
    </xf>
    <xf numFmtId="0" fontId="17" fillId="0" borderId="72" xfId="3" applyFont="1" applyBorder="1" applyAlignment="1">
      <alignment horizontal="left" vertical="center"/>
    </xf>
    <xf numFmtId="0" fontId="44" fillId="0" borderId="2" xfId="0" applyFont="1" applyBorder="1" applyAlignment="1">
      <alignment horizontal="center" vertical="center"/>
    </xf>
    <xf numFmtId="0" fontId="35" fillId="3" borderId="2" xfId="0" applyFont="1" applyFill="1" applyBorder="1" applyAlignment="1">
      <alignment horizontal="center" vertical="center"/>
    </xf>
    <xf numFmtId="0" fontId="10" fillId="3" borderId="37" xfId="0" applyFont="1" applyFill="1" applyBorder="1" applyAlignment="1">
      <alignment horizontal="center" vertical="center"/>
    </xf>
    <xf numFmtId="49" fontId="8" fillId="5" borderId="102" xfId="0" applyNumberFormat="1" applyFont="1" applyFill="1" applyBorder="1" applyAlignment="1">
      <alignment horizontal="center" vertical="center"/>
    </xf>
    <xf numFmtId="49" fontId="8" fillId="5" borderId="112" xfId="0" applyNumberFormat="1" applyFont="1" applyFill="1" applyBorder="1" applyAlignment="1">
      <alignment horizontal="center" vertical="center"/>
    </xf>
    <xf numFmtId="0" fontId="3" fillId="12" borderId="102" xfId="0" applyFont="1" applyFill="1" applyBorder="1" applyAlignment="1">
      <alignment horizontal="left" vertical="center" wrapText="1"/>
    </xf>
    <xf numFmtId="0" fontId="3" fillId="5" borderId="102" xfId="0" applyFont="1" applyFill="1" applyBorder="1" applyAlignment="1">
      <alignment horizontal="left" vertical="center"/>
    </xf>
    <xf numFmtId="0" fontId="3" fillId="5" borderId="104" xfId="0" applyFont="1" applyFill="1" applyBorder="1" applyAlignment="1">
      <alignment horizontal="left" vertical="center"/>
    </xf>
    <xf numFmtId="0" fontId="8" fillId="5" borderId="113" xfId="0" applyFont="1" applyFill="1" applyBorder="1" applyAlignment="1">
      <alignment horizontal="center" vertical="center"/>
    </xf>
    <xf numFmtId="0" fontId="8" fillId="5" borderId="41" xfId="0" applyFont="1" applyFill="1" applyBorder="1" applyAlignment="1">
      <alignment horizontal="center" vertical="center"/>
    </xf>
    <xf numFmtId="0" fontId="8" fillId="4" borderId="113" xfId="0" applyFont="1" applyFill="1" applyBorder="1" applyAlignment="1" applyProtection="1">
      <alignment horizontal="center" vertical="center"/>
      <protection locked="0"/>
    </xf>
    <xf numFmtId="0" fontId="8" fillId="4" borderId="22" xfId="0" applyFont="1" applyFill="1" applyBorder="1" applyAlignment="1" applyProtection="1">
      <alignment horizontal="center" vertical="center"/>
      <protection locked="0"/>
    </xf>
    <xf numFmtId="0" fontId="8" fillId="4" borderId="50" xfId="0" applyFont="1" applyFill="1" applyBorder="1" applyAlignment="1" applyProtection="1">
      <alignment horizontal="center" vertical="center"/>
      <protection locked="0"/>
    </xf>
    <xf numFmtId="0" fontId="3" fillId="5" borderId="106" xfId="0" applyFont="1" applyFill="1" applyBorder="1" applyAlignment="1">
      <alignment horizontal="left" vertical="center"/>
    </xf>
    <xf numFmtId="0" fontId="3" fillId="5" borderId="100" xfId="0" applyFont="1" applyFill="1" applyBorder="1" applyAlignment="1">
      <alignment horizontal="left" vertical="center"/>
    </xf>
    <xf numFmtId="0" fontId="8" fillId="0" borderId="106" xfId="0" applyFont="1" applyBorder="1" applyAlignment="1" applyProtection="1">
      <alignment horizontal="center" vertical="center"/>
      <protection locked="0"/>
    </xf>
    <xf numFmtId="0" fontId="8" fillId="0" borderId="107" xfId="0" applyFont="1" applyBorder="1" applyAlignment="1" applyProtection="1">
      <alignment horizontal="center" vertical="center"/>
      <protection locked="0"/>
    </xf>
    <xf numFmtId="0" fontId="8" fillId="5" borderId="66" xfId="0" applyFont="1" applyFill="1" applyBorder="1" applyAlignment="1">
      <alignment horizontal="left" vertical="center"/>
    </xf>
    <xf numFmtId="0" fontId="8" fillId="5" borderId="67" xfId="0" applyFont="1" applyFill="1" applyBorder="1" applyAlignment="1">
      <alignment horizontal="left" vertical="center"/>
    </xf>
    <xf numFmtId="0" fontId="8" fillId="5" borderId="51" xfId="0" applyFont="1" applyFill="1" applyBorder="1" applyAlignment="1">
      <alignment horizontal="left" vertical="center"/>
    </xf>
    <xf numFmtId="0" fontId="3" fillId="11" borderId="102" xfId="0" applyFont="1" applyFill="1" applyBorder="1" applyAlignment="1" applyProtection="1">
      <alignment horizontal="center" vertical="center" wrapText="1"/>
      <protection locked="0"/>
    </xf>
    <xf numFmtId="49" fontId="41" fillId="17" borderId="112" xfId="0" applyNumberFormat="1" applyFont="1" applyFill="1" applyBorder="1" applyAlignment="1">
      <alignment horizontal="center" vertical="center" wrapText="1"/>
    </xf>
    <xf numFmtId="49" fontId="41" fillId="17" borderId="113" xfId="0" applyNumberFormat="1" applyFont="1" applyFill="1" applyBorder="1" applyAlignment="1">
      <alignment horizontal="center" vertical="center" wrapText="1"/>
    </xf>
    <xf numFmtId="49" fontId="41" fillId="17" borderId="41" xfId="0" applyNumberFormat="1" applyFont="1" applyFill="1" applyBorder="1" applyAlignment="1">
      <alignment horizontal="center" vertical="center" wrapText="1"/>
    </xf>
    <xf numFmtId="0" fontId="8" fillId="4" borderId="102" xfId="0" applyFont="1" applyFill="1" applyBorder="1" applyAlignment="1" applyProtection="1">
      <alignment horizontal="center" vertical="center" wrapText="1"/>
      <protection locked="0"/>
    </xf>
    <xf numFmtId="0" fontId="8" fillId="4" borderId="105" xfId="0" applyFont="1" applyFill="1" applyBorder="1" applyAlignment="1" applyProtection="1">
      <alignment horizontal="center" vertical="center" wrapText="1"/>
      <protection locked="0"/>
    </xf>
    <xf numFmtId="0" fontId="9" fillId="17" borderId="27" xfId="0" applyFont="1" applyFill="1" applyBorder="1" applyAlignment="1" applyProtection="1">
      <alignment horizontal="center" vertical="center" wrapText="1"/>
      <protection locked="0"/>
    </xf>
    <xf numFmtId="0" fontId="9" fillId="17" borderId="25" xfId="0" applyFont="1" applyFill="1" applyBorder="1" applyAlignment="1" applyProtection="1">
      <alignment horizontal="center" vertical="center" wrapText="1"/>
      <protection locked="0"/>
    </xf>
    <xf numFmtId="0" fontId="9" fillId="17" borderId="29" xfId="0" applyFont="1" applyFill="1" applyBorder="1" applyAlignment="1" applyProtection="1">
      <alignment horizontal="center" vertical="center" wrapText="1"/>
      <protection locked="0"/>
    </xf>
    <xf numFmtId="0" fontId="8" fillId="5" borderId="113" xfId="0" applyFont="1" applyFill="1" applyBorder="1" applyAlignment="1">
      <alignment horizontal="left" vertical="center" wrapText="1"/>
    </xf>
    <xf numFmtId="0" fontId="8" fillId="5" borderId="22" xfId="0" applyFont="1" applyFill="1" applyBorder="1" applyAlignment="1">
      <alignment horizontal="left" vertical="center" wrapText="1"/>
    </xf>
    <xf numFmtId="0" fontId="8" fillId="5" borderId="50" xfId="0" applyFont="1" applyFill="1" applyBorder="1" applyAlignment="1">
      <alignment horizontal="left" vertical="center" wrapText="1"/>
    </xf>
    <xf numFmtId="0" fontId="8" fillId="5" borderId="48" xfId="0" applyFont="1" applyFill="1" applyBorder="1" applyAlignment="1">
      <alignment horizontal="left" vertical="center" wrapText="1"/>
    </xf>
    <xf numFmtId="0" fontId="8" fillId="5" borderId="54" xfId="0" applyFont="1" applyFill="1" applyBorder="1" applyAlignment="1">
      <alignment horizontal="left" vertical="center" wrapText="1"/>
    </xf>
    <xf numFmtId="0" fontId="8" fillId="5" borderId="138" xfId="0" applyFont="1" applyFill="1" applyBorder="1" applyAlignment="1">
      <alignment horizontal="left" vertical="center" wrapText="1"/>
    </xf>
    <xf numFmtId="0" fontId="12" fillId="17" borderId="29" xfId="0" applyFont="1" applyFill="1" applyBorder="1" applyAlignment="1">
      <alignment horizontal="center" vertical="center" wrapText="1"/>
    </xf>
    <xf numFmtId="49" fontId="9" fillId="17" borderId="112" xfId="0" applyNumberFormat="1" applyFont="1" applyFill="1" applyBorder="1" applyAlignment="1">
      <alignment horizontal="center" vertical="center" wrapText="1"/>
    </xf>
    <xf numFmtId="0" fontId="3" fillId="5" borderId="5" xfId="0" applyFont="1" applyFill="1" applyBorder="1" applyAlignment="1">
      <alignment horizontal="left" vertical="center" wrapText="1"/>
    </xf>
    <xf numFmtId="49" fontId="41" fillId="17" borderId="50" xfId="0" applyNumberFormat="1" applyFont="1" applyFill="1" applyBorder="1" applyAlignment="1">
      <alignment horizontal="center" vertical="center" wrapText="1"/>
    </xf>
    <xf numFmtId="0" fontId="3" fillId="4" borderId="9" xfId="1" applyFill="1" applyBorder="1" applyAlignment="1" applyProtection="1">
      <alignment horizontal="left" vertical="top" wrapText="1"/>
      <protection locked="0"/>
    </xf>
    <xf numFmtId="0" fontId="3" fillId="4" borderId="10" xfId="1" applyFill="1" applyBorder="1" applyAlignment="1" applyProtection="1">
      <alignment horizontal="left" vertical="top" wrapText="1"/>
      <protection locked="0"/>
    </xf>
    <xf numFmtId="0" fontId="3" fillId="4" borderId="11" xfId="1" applyFill="1" applyBorder="1" applyAlignment="1" applyProtection="1">
      <alignment horizontal="left" vertical="top" wrapText="1"/>
      <protection locked="0"/>
    </xf>
    <xf numFmtId="0" fontId="3" fillId="11" borderId="108" xfId="0" applyFont="1" applyFill="1" applyBorder="1" applyAlignment="1" applyProtection="1">
      <alignment horizontal="center" vertical="center" wrapText="1"/>
      <protection locked="0"/>
    </xf>
    <xf numFmtId="0" fontId="33" fillId="0" borderId="6" xfId="1" applyFont="1" applyBorder="1" applyAlignment="1">
      <alignment horizontal="center" vertical="center"/>
    </xf>
    <xf numFmtId="0" fontId="33" fillId="0" borderId="7" xfId="1" applyFont="1" applyBorder="1" applyAlignment="1">
      <alignment horizontal="center" vertical="center"/>
    </xf>
    <xf numFmtId="0" fontId="33" fillId="0" borderId="8" xfId="1" applyFont="1" applyBorder="1" applyAlignment="1">
      <alignment horizontal="center" vertical="center"/>
    </xf>
    <xf numFmtId="0" fontId="3" fillId="5" borderId="47" xfId="0" applyFont="1" applyFill="1" applyBorder="1" applyAlignment="1">
      <alignment horizontal="center" vertical="center"/>
    </xf>
    <xf numFmtId="0" fontId="8" fillId="5" borderId="47" xfId="0" applyFont="1" applyFill="1" applyBorder="1" applyAlignment="1">
      <alignment horizontal="center" vertical="center"/>
    </xf>
    <xf numFmtId="0" fontId="34" fillId="5" borderId="4" xfId="1" applyFont="1" applyFill="1" applyBorder="1" applyAlignment="1">
      <alignment horizontal="center" vertical="center" wrapText="1"/>
    </xf>
    <xf numFmtId="0" fontId="8" fillId="4" borderId="81" xfId="0" applyFont="1" applyFill="1" applyBorder="1" applyAlignment="1" applyProtection="1">
      <alignment vertical="center" wrapText="1"/>
      <protection locked="0"/>
    </xf>
    <xf numFmtId="0" fontId="8" fillId="4" borderId="82" xfId="0" applyFont="1" applyFill="1" applyBorder="1" applyAlignment="1" applyProtection="1">
      <alignment vertical="center" wrapText="1"/>
      <protection locked="0"/>
    </xf>
    <xf numFmtId="0" fontId="8" fillId="4" borderId="116" xfId="0" applyFont="1" applyFill="1" applyBorder="1" applyAlignment="1" applyProtection="1">
      <alignment vertical="center" wrapText="1"/>
      <protection locked="0"/>
    </xf>
    <xf numFmtId="0" fontId="8" fillId="4" borderId="104" xfId="0" applyFont="1" applyFill="1" applyBorder="1" applyAlignment="1" applyProtection="1">
      <alignment vertical="center" wrapText="1"/>
      <protection locked="0"/>
    </xf>
    <xf numFmtId="0" fontId="8" fillId="4" borderId="106" xfId="0" applyFont="1" applyFill="1" applyBorder="1" applyAlignment="1" applyProtection="1">
      <alignment vertical="center" wrapText="1"/>
      <protection locked="0"/>
    </xf>
    <xf numFmtId="0" fontId="8" fillId="4" borderId="107" xfId="0" applyFont="1" applyFill="1" applyBorder="1" applyAlignment="1" applyProtection="1">
      <alignment vertical="center" wrapText="1"/>
      <protection locked="0"/>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8" fillId="5" borderId="63" xfId="0" applyFont="1" applyFill="1" applyBorder="1" applyAlignment="1">
      <alignment horizontal="center" vertical="center"/>
    </xf>
    <xf numFmtId="0" fontId="8" fillId="5" borderId="103" xfId="0" applyFont="1" applyFill="1" applyBorder="1" applyAlignment="1">
      <alignment horizontal="center" vertical="center"/>
    </xf>
    <xf numFmtId="0" fontId="8" fillId="5" borderId="110" xfId="0" applyFont="1" applyFill="1" applyBorder="1" applyAlignment="1">
      <alignment horizontal="center" vertical="center"/>
    </xf>
    <xf numFmtId="0" fontId="8" fillId="10" borderId="2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wrapText="1"/>
      <protection locked="0"/>
    </xf>
    <xf numFmtId="0" fontId="8" fillId="10" borderId="28" xfId="0" applyFont="1" applyFill="1" applyBorder="1" applyAlignment="1" applyProtection="1">
      <alignment horizontal="center" vertical="center" wrapText="1"/>
      <protection locked="0"/>
    </xf>
    <xf numFmtId="0" fontId="8" fillId="10" borderId="104" xfId="0" applyFont="1" applyFill="1" applyBorder="1" applyAlignment="1" applyProtection="1">
      <alignment horizontal="center" vertical="center" wrapText="1"/>
      <protection locked="0"/>
    </xf>
    <xf numFmtId="0" fontId="8" fillId="10" borderId="106" xfId="0" applyFont="1" applyFill="1" applyBorder="1" applyAlignment="1" applyProtection="1">
      <alignment horizontal="center" vertical="center" wrapText="1"/>
      <protection locked="0"/>
    </xf>
    <xf numFmtId="0" fontId="8" fillId="10" borderId="100" xfId="0" applyFont="1" applyFill="1" applyBorder="1" applyAlignment="1" applyProtection="1">
      <alignment horizontal="center" vertical="center" wrapText="1"/>
      <protection locked="0"/>
    </xf>
    <xf numFmtId="0" fontId="8" fillId="5" borderId="48" xfId="0" applyFont="1" applyFill="1" applyBorder="1" applyAlignment="1">
      <alignment vertical="center" wrapText="1"/>
    </xf>
    <xf numFmtId="0" fontId="20" fillId="5" borderId="54" xfId="0" applyFont="1" applyFill="1" applyBorder="1" applyAlignment="1">
      <alignment vertical="center" wrapText="1"/>
    </xf>
    <xf numFmtId="0" fontId="20" fillId="5" borderId="49" xfId="0" applyFont="1" applyFill="1" applyBorder="1" applyAlignment="1">
      <alignment vertical="center" wrapText="1"/>
    </xf>
    <xf numFmtId="0" fontId="41" fillId="17" borderId="113" xfId="0" applyFont="1" applyFill="1" applyBorder="1" applyAlignment="1">
      <alignment horizontal="center" vertical="center"/>
    </xf>
    <xf numFmtId="0" fontId="41" fillId="17" borderId="22" xfId="0" applyFont="1" applyFill="1" applyBorder="1" applyAlignment="1">
      <alignment horizontal="center" vertical="center"/>
    </xf>
    <xf numFmtId="0" fontId="41" fillId="17" borderId="41" xfId="0" applyFont="1" applyFill="1" applyBorder="1" applyAlignment="1">
      <alignment horizontal="center" vertical="center"/>
    </xf>
    <xf numFmtId="0" fontId="41" fillId="17" borderId="27" xfId="0" applyFont="1" applyFill="1" applyBorder="1" applyAlignment="1">
      <alignment horizontal="center" vertical="center"/>
    </xf>
    <xf numFmtId="0" fontId="41" fillId="17" borderId="33" xfId="0" applyFont="1" applyFill="1" applyBorder="1" applyAlignment="1">
      <alignment horizontal="center" vertical="center"/>
    </xf>
    <xf numFmtId="0" fontId="41" fillId="17" borderId="28" xfId="0" applyFont="1" applyFill="1" applyBorder="1" applyAlignment="1">
      <alignment horizontal="center" vertical="center"/>
    </xf>
    <xf numFmtId="0" fontId="32" fillId="5" borderId="9" xfId="0" applyFont="1" applyFill="1" applyBorder="1" applyAlignment="1">
      <alignment horizontal="center" vertical="center"/>
    </xf>
    <xf numFmtId="0" fontId="32" fillId="5" borderId="10" xfId="0" applyFont="1" applyFill="1" applyBorder="1" applyAlignment="1">
      <alignment horizontal="center" vertical="center"/>
    </xf>
    <xf numFmtId="0" fontId="32" fillId="4" borderId="9" xfId="0" applyFont="1" applyFill="1" applyBorder="1" applyAlignment="1" applyProtection="1">
      <alignment horizontal="left" vertical="center" wrapText="1"/>
      <protection locked="0"/>
    </xf>
    <xf numFmtId="0" fontId="32" fillId="4" borderId="10" xfId="0" applyFont="1" applyFill="1" applyBorder="1" applyAlignment="1" applyProtection="1">
      <alignment horizontal="left" vertical="center" wrapText="1"/>
      <protection locked="0"/>
    </xf>
    <xf numFmtId="0" fontId="32" fillId="4" borderId="11" xfId="0" applyFont="1" applyFill="1" applyBorder="1" applyAlignment="1" applyProtection="1">
      <alignment horizontal="left" vertical="center" wrapText="1"/>
      <protection locked="0"/>
    </xf>
    <xf numFmtId="0" fontId="41" fillId="17" borderId="48" xfId="0" applyFont="1" applyFill="1" applyBorder="1" applyAlignment="1">
      <alignment horizontal="center" vertical="center"/>
    </xf>
    <xf numFmtId="0" fontId="41" fillId="17" borderId="54" xfId="0" applyFont="1" applyFill="1" applyBorder="1" applyAlignment="1">
      <alignment horizontal="center" vertical="center"/>
    </xf>
    <xf numFmtId="0" fontId="9" fillId="17" borderId="48" xfId="0" applyFont="1" applyFill="1" applyBorder="1" applyAlignment="1">
      <alignment horizontal="center" vertical="center"/>
    </xf>
    <xf numFmtId="0" fontId="41" fillId="17" borderId="49" xfId="0" applyFont="1" applyFill="1" applyBorder="1" applyAlignment="1">
      <alignment horizontal="center" vertical="center"/>
    </xf>
    <xf numFmtId="0" fontId="40" fillId="4" borderId="27" xfId="0" applyFont="1" applyFill="1" applyBorder="1" applyAlignment="1" applyProtection="1">
      <alignment vertical="center"/>
      <protection locked="0"/>
    </xf>
    <xf numFmtId="0" fontId="40" fillId="4" borderId="33" xfId="0" applyFont="1" applyFill="1" applyBorder="1" applyAlignment="1" applyProtection="1">
      <alignment vertical="center"/>
      <protection locked="0"/>
    </xf>
    <xf numFmtId="0" fontId="40" fillId="4" borderId="25" xfId="0" applyFont="1" applyFill="1" applyBorder="1" applyAlignment="1" applyProtection="1">
      <alignment vertical="center"/>
      <protection locked="0"/>
    </xf>
    <xf numFmtId="9" fontId="8" fillId="0" borderId="104" xfId="4" applyFont="1" applyBorder="1" applyAlignment="1" applyProtection="1">
      <alignment horizontal="center" vertical="center" wrapText="1"/>
      <protection locked="0"/>
    </xf>
    <xf numFmtId="9" fontId="8" fillId="0" borderId="106" xfId="4" applyFont="1" applyBorder="1" applyAlignment="1" applyProtection="1">
      <alignment horizontal="center" vertical="center" wrapText="1"/>
      <protection locked="0"/>
    </xf>
    <xf numFmtId="9" fontId="8" fillId="0" borderId="100" xfId="4" applyFont="1" applyBorder="1" applyAlignment="1" applyProtection="1">
      <alignment horizontal="center" vertical="center" wrapText="1"/>
      <protection locked="0"/>
    </xf>
    <xf numFmtId="0" fontId="9" fillId="17" borderId="27" xfId="0" applyFont="1" applyFill="1" applyBorder="1" applyAlignment="1">
      <alignment horizontal="center" vertical="center"/>
    </xf>
    <xf numFmtId="0" fontId="9" fillId="17" borderId="33" xfId="0" applyFont="1" applyFill="1" applyBorder="1" applyAlignment="1">
      <alignment horizontal="center" vertical="center"/>
    </xf>
    <xf numFmtId="0" fontId="9" fillId="17" borderId="25" xfId="0" applyFont="1" applyFill="1" applyBorder="1" applyAlignment="1">
      <alignment horizontal="center" vertical="center"/>
    </xf>
    <xf numFmtId="9" fontId="8" fillId="0" borderId="81" xfId="4" applyFont="1" applyBorder="1" applyAlignment="1" applyProtection="1">
      <alignment horizontal="center" vertical="center" wrapText="1"/>
      <protection locked="0"/>
    </xf>
    <xf numFmtId="9" fontId="8" fillId="0" borderId="82" xfId="4" applyFont="1" applyBorder="1" applyAlignment="1" applyProtection="1">
      <alignment horizontal="center" vertical="center" wrapText="1"/>
      <protection locked="0"/>
    </xf>
    <xf numFmtId="9" fontId="8" fillId="0" borderId="101" xfId="4" applyFont="1" applyBorder="1" applyAlignment="1" applyProtection="1">
      <alignment horizontal="center" vertical="center" wrapText="1"/>
      <protection locked="0"/>
    </xf>
    <xf numFmtId="9" fontId="8" fillId="4" borderId="27" xfId="0" applyNumberFormat="1" applyFont="1" applyFill="1" applyBorder="1" applyAlignment="1" applyProtection="1">
      <alignment horizontal="center" vertical="center" wrapText="1"/>
      <protection locked="0"/>
    </xf>
    <xf numFmtId="9" fontId="8" fillId="4" borderId="33" xfId="0" applyNumberFormat="1" applyFont="1" applyFill="1" applyBorder="1" applyAlignment="1" applyProtection="1">
      <alignment horizontal="center" vertical="center" wrapText="1"/>
      <protection locked="0"/>
    </xf>
    <xf numFmtId="9" fontId="8" fillId="4" borderId="28" xfId="0" applyNumberFormat="1" applyFont="1" applyFill="1" applyBorder="1" applyAlignment="1" applyProtection="1">
      <alignment horizontal="center" vertical="center" wrapText="1"/>
      <protection locked="0"/>
    </xf>
    <xf numFmtId="49" fontId="9" fillId="17" borderId="33" xfId="0" applyNumberFormat="1" applyFont="1" applyFill="1" applyBorder="1" applyAlignment="1">
      <alignment horizontal="center" vertical="center" wrapText="1"/>
    </xf>
    <xf numFmtId="0" fontId="3" fillId="5" borderId="31" xfId="0" applyFont="1" applyFill="1" applyBorder="1" applyAlignment="1">
      <alignment horizontal="left" vertical="center" wrapText="1"/>
    </xf>
    <xf numFmtId="0" fontId="9" fillId="5" borderId="30" xfId="0" applyFont="1" applyFill="1" applyBorder="1" applyAlignment="1">
      <alignment horizontal="center" vertical="center" wrapText="1"/>
    </xf>
    <xf numFmtId="0" fontId="9" fillId="5" borderId="0" xfId="0" applyFont="1" applyFill="1" applyBorder="1" applyAlignment="1">
      <alignment horizontal="center" vertical="center" wrapText="1"/>
    </xf>
    <xf numFmtId="0" fontId="9" fillId="5" borderId="140" xfId="0" applyFont="1" applyFill="1" applyBorder="1" applyAlignment="1">
      <alignment horizontal="center" vertical="center" wrapText="1"/>
    </xf>
    <xf numFmtId="0" fontId="8" fillId="5" borderId="34" xfId="0" applyFont="1" applyFill="1" applyBorder="1" applyAlignment="1">
      <alignment horizontal="center" vertical="center" wrapText="1"/>
    </xf>
    <xf numFmtId="0" fontId="17" fillId="5" borderId="30" xfId="3" applyFont="1" applyFill="1" applyBorder="1" applyAlignment="1">
      <alignment horizontal="left" vertical="center"/>
    </xf>
    <xf numFmtId="0" fontId="17" fillId="5" borderId="0" xfId="3" applyFont="1" applyFill="1" applyBorder="1" applyAlignment="1">
      <alignment horizontal="left" vertical="center"/>
    </xf>
    <xf numFmtId="0" fontId="41" fillId="17" borderId="104" xfId="0" applyFont="1" applyFill="1" applyBorder="1" applyAlignment="1">
      <alignment horizontal="center" vertical="center"/>
    </xf>
    <xf numFmtId="0" fontId="41" fillId="17" borderId="106" xfId="0" applyFont="1" applyFill="1" applyBorder="1" applyAlignment="1">
      <alignment horizontal="center" vertical="center"/>
    </xf>
    <xf numFmtId="0" fontId="41" fillId="17" borderId="100" xfId="0" applyFont="1" applyFill="1" applyBorder="1" applyAlignment="1">
      <alignment horizontal="center" vertical="center"/>
    </xf>
    <xf numFmtId="3" fontId="40" fillId="0" borderId="113" xfId="0" applyNumberFormat="1" applyFont="1" applyBorder="1" applyAlignment="1" applyProtection="1">
      <alignment horizontal="center" vertical="center" wrapText="1"/>
      <protection locked="0"/>
    </xf>
    <xf numFmtId="3" fontId="40" fillId="0" borderId="22" xfId="0" applyNumberFormat="1" applyFont="1" applyBorder="1" applyAlignment="1" applyProtection="1">
      <alignment horizontal="center" vertical="center" wrapText="1"/>
      <protection locked="0"/>
    </xf>
    <xf numFmtId="3" fontId="40" fillId="0" borderId="41" xfId="0" applyNumberFormat="1" applyFont="1" applyBorder="1" applyAlignment="1" applyProtection="1">
      <alignment horizontal="center" vertical="center" wrapText="1"/>
      <protection locked="0"/>
    </xf>
    <xf numFmtId="0" fontId="9" fillId="17" borderId="113" xfId="0" applyFont="1" applyFill="1" applyBorder="1" applyAlignment="1">
      <alignment horizontal="center" vertical="center" wrapText="1"/>
    </xf>
    <xf numFmtId="0" fontId="9" fillId="17" borderId="41" xfId="0" applyFont="1" applyFill="1" applyBorder="1" applyAlignment="1">
      <alignment horizontal="center" vertical="center" wrapText="1"/>
    </xf>
    <xf numFmtId="0" fontId="40" fillId="4" borderId="81" xfId="0" applyFont="1" applyFill="1" applyBorder="1" applyAlignment="1" applyProtection="1">
      <alignment vertical="center"/>
      <protection locked="0"/>
    </xf>
    <xf numFmtId="0" fontId="40" fillId="4" borderId="82" xfId="0" applyFont="1" applyFill="1" applyBorder="1" applyAlignment="1" applyProtection="1">
      <alignment vertical="center"/>
      <protection locked="0"/>
    </xf>
    <xf numFmtId="0" fontId="40" fillId="4" borderId="116" xfId="0" applyFont="1" applyFill="1" applyBorder="1" applyAlignment="1" applyProtection="1">
      <alignment vertical="center"/>
      <protection locked="0"/>
    </xf>
    <xf numFmtId="9" fontId="40" fillId="0" borderId="27" xfId="4" applyFont="1" applyBorder="1" applyAlignment="1" applyProtection="1">
      <alignment horizontal="center" vertical="center" wrapText="1"/>
      <protection locked="0"/>
    </xf>
    <xf numFmtId="9" fontId="40" fillId="0" borderId="33" xfId="4" applyFont="1" applyBorder="1" applyAlignment="1" applyProtection="1">
      <alignment horizontal="center" vertical="center" wrapText="1"/>
      <protection locked="0"/>
    </xf>
    <xf numFmtId="0" fontId="40" fillId="4" borderId="104" xfId="0" applyFont="1" applyFill="1" applyBorder="1" applyAlignment="1" applyProtection="1">
      <alignment vertical="center"/>
      <protection locked="0"/>
    </xf>
    <xf numFmtId="0" fontId="40" fillId="4" borderId="106" xfId="0" applyFont="1" applyFill="1" applyBorder="1" applyAlignment="1" applyProtection="1">
      <alignment vertical="center"/>
      <protection locked="0"/>
    </xf>
    <xf numFmtId="0" fontId="40" fillId="4" borderId="107" xfId="0" applyFont="1" applyFill="1" applyBorder="1" applyAlignment="1" applyProtection="1">
      <alignment vertical="center"/>
      <protection locked="0"/>
    </xf>
    <xf numFmtId="0" fontId="40" fillId="4" borderId="16" xfId="0" applyFont="1" applyFill="1" applyBorder="1" applyAlignment="1" applyProtection="1">
      <alignment horizontal="center" vertical="center" wrapText="1"/>
      <protection locked="0"/>
    </xf>
    <xf numFmtId="0" fontId="40" fillId="4" borderId="10" xfId="0" applyFont="1" applyFill="1" applyBorder="1" applyAlignment="1" applyProtection="1">
      <alignment horizontal="center" vertical="center" wrapText="1"/>
      <protection locked="0"/>
    </xf>
    <xf numFmtId="0" fontId="17" fillId="4" borderId="6" xfId="3" applyFont="1" applyFill="1" applyBorder="1" applyAlignment="1" applyProtection="1">
      <alignment horizontal="left" vertical="center"/>
    </xf>
    <xf numFmtId="0" fontId="17" fillId="4" borderId="7" xfId="3" applyFont="1" applyFill="1" applyBorder="1" applyAlignment="1" applyProtection="1">
      <alignment horizontal="left" vertical="center"/>
    </xf>
    <xf numFmtId="0" fontId="40" fillId="5" borderId="34" xfId="0" applyFont="1" applyFill="1" applyBorder="1" applyAlignment="1">
      <alignment horizontal="center" vertical="center"/>
    </xf>
    <xf numFmtId="0" fontId="40" fillId="5" borderId="35" xfId="0" applyFont="1" applyFill="1" applyBorder="1" applyAlignment="1">
      <alignment horizontal="center" vertical="center"/>
    </xf>
    <xf numFmtId="0" fontId="8" fillId="5" borderId="102" xfId="0" applyFont="1" applyFill="1" applyBorder="1" applyAlignment="1">
      <alignment horizontal="left" vertical="center"/>
    </xf>
    <xf numFmtId="0" fontId="8" fillId="5" borderId="108" xfId="0" applyFont="1" applyFill="1" applyBorder="1" applyAlignment="1">
      <alignment horizontal="left" vertical="center" wrapText="1"/>
    </xf>
    <xf numFmtId="0" fontId="8" fillId="5" borderId="81" xfId="0" applyFont="1" applyFill="1" applyBorder="1" applyAlignment="1">
      <alignment horizontal="left" vertical="center" wrapText="1"/>
    </xf>
    <xf numFmtId="0" fontId="8" fillId="5" borderId="28" xfId="0" applyFont="1" applyFill="1" applyBorder="1" applyAlignment="1">
      <alignment horizontal="left" vertical="center" wrapText="1"/>
    </xf>
    <xf numFmtId="0" fontId="8" fillId="5" borderId="29" xfId="0" applyFont="1" applyFill="1" applyBorder="1" applyAlignment="1">
      <alignment horizontal="left" vertical="center" wrapText="1"/>
    </xf>
    <xf numFmtId="0" fontId="8" fillId="5" borderId="27" xfId="0" applyFont="1" applyFill="1" applyBorder="1" applyAlignment="1">
      <alignment horizontal="left" vertical="center" wrapText="1"/>
    </xf>
    <xf numFmtId="0" fontId="8" fillId="10" borderId="112" xfId="0" applyFont="1" applyFill="1" applyBorder="1" applyAlignment="1">
      <alignment horizontal="center" vertical="center" wrapText="1"/>
    </xf>
    <xf numFmtId="0" fontId="12" fillId="0" borderId="146" xfId="2" applyFont="1" applyBorder="1" applyAlignment="1">
      <alignment horizontal="center" vertical="center"/>
    </xf>
    <xf numFmtId="0" fontId="17" fillId="4" borderId="69" xfId="3" applyFont="1" applyFill="1" applyBorder="1" applyAlignment="1">
      <alignment horizontal="left" vertical="center"/>
    </xf>
    <xf numFmtId="0" fontId="10" fillId="3" borderId="21" xfId="0" applyFont="1" applyFill="1" applyBorder="1" applyAlignment="1">
      <alignment horizontal="center" vertical="center"/>
    </xf>
    <xf numFmtId="0" fontId="10" fillId="3" borderId="14" xfId="0" applyFont="1" applyFill="1" applyBorder="1" applyAlignment="1">
      <alignment horizontal="center" vertical="center"/>
    </xf>
    <xf numFmtId="0" fontId="10" fillId="3" borderId="148" xfId="0" applyFont="1" applyFill="1" applyBorder="1" applyAlignment="1">
      <alignment horizontal="center" vertical="center"/>
    </xf>
    <xf numFmtId="0" fontId="3" fillId="5" borderId="42" xfId="0" applyFont="1" applyFill="1" applyBorder="1" applyAlignment="1">
      <alignment horizontal="left" vertical="center" wrapText="1"/>
    </xf>
    <xf numFmtId="0" fontId="12" fillId="17" borderId="35" xfId="0" applyFont="1" applyFill="1" applyBorder="1" applyAlignment="1">
      <alignment horizontal="center" vertical="center" wrapText="1"/>
    </xf>
    <xf numFmtId="49" fontId="12" fillId="17" borderId="34" xfId="0" applyNumberFormat="1" applyFont="1" applyFill="1" applyBorder="1" applyAlignment="1">
      <alignment horizontal="center" vertical="center" wrapText="1"/>
    </xf>
    <xf numFmtId="0" fontId="8" fillId="4" borderId="19" xfId="0" applyFont="1" applyFill="1" applyBorder="1" applyAlignment="1" applyProtection="1">
      <alignment horizontal="left" vertical="top"/>
      <protection locked="0"/>
    </xf>
    <xf numFmtId="0" fontId="8" fillId="4" borderId="7" xfId="0" applyFont="1" applyFill="1" applyBorder="1" applyAlignment="1" applyProtection="1">
      <alignment horizontal="left" vertical="top"/>
      <protection locked="0"/>
    </xf>
    <xf numFmtId="0" fontId="8" fillId="4" borderId="8" xfId="0" applyFont="1" applyFill="1" applyBorder="1" applyAlignment="1" applyProtection="1">
      <alignment horizontal="left" vertical="top"/>
      <protection locked="0"/>
    </xf>
    <xf numFmtId="0" fontId="8" fillId="5" borderId="37" xfId="0" applyFont="1" applyFill="1" applyBorder="1" applyAlignment="1">
      <alignment horizontal="center" vertical="center"/>
    </xf>
    <xf numFmtId="0" fontId="8" fillId="5" borderId="44" xfId="0" applyFont="1" applyFill="1" applyBorder="1" applyAlignment="1">
      <alignment horizontal="center" vertical="center"/>
    </xf>
    <xf numFmtId="0" fontId="8" fillId="5" borderId="146" xfId="0" applyFont="1" applyFill="1" applyBorder="1" applyAlignment="1">
      <alignment horizontal="center" vertical="center"/>
    </xf>
    <xf numFmtId="0" fontId="3" fillId="5" borderId="107" xfId="0" applyFont="1" applyFill="1" applyBorder="1" applyAlignment="1">
      <alignment horizontal="left" vertical="center" wrapText="1"/>
    </xf>
    <xf numFmtId="49" fontId="8" fillId="5" borderId="54" xfId="4" applyNumberFormat="1" applyFont="1" applyFill="1" applyBorder="1" applyAlignment="1" applyProtection="1">
      <alignment horizontal="left" vertical="center" wrapText="1"/>
    </xf>
    <xf numFmtId="49" fontId="8" fillId="5" borderId="33" xfId="4" applyNumberFormat="1" applyFont="1" applyFill="1" applyBorder="1" applyAlignment="1" applyProtection="1">
      <alignment horizontal="left" vertical="center" wrapText="1"/>
    </xf>
    <xf numFmtId="49" fontId="8" fillId="5" borderId="25" xfId="4" applyNumberFormat="1" applyFont="1" applyFill="1" applyBorder="1" applyAlignment="1" applyProtection="1">
      <alignment horizontal="left" vertical="center" wrapText="1"/>
    </xf>
    <xf numFmtId="0" fontId="3" fillId="5" borderId="6" xfId="1" applyFill="1" applyBorder="1" applyAlignment="1">
      <alignment horizontal="center" vertical="center" wrapText="1"/>
    </xf>
    <xf numFmtId="0" fontId="3" fillId="5" borderId="7" xfId="1" applyFill="1" applyBorder="1" applyAlignment="1">
      <alignment horizontal="center" vertical="center" wrapText="1"/>
    </xf>
    <xf numFmtId="0" fontId="3" fillId="5" borderId="15" xfId="1" applyFill="1" applyBorder="1" applyAlignment="1">
      <alignment horizontal="center" vertical="center" wrapText="1"/>
    </xf>
    <xf numFmtId="0" fontId="3" fillId="0" borderId="19" xfId="1" applyBorder="1" applyAlignment="1" applyProtection="1">
      <alignment horizontal="center" vertical="center" wrapText="1"/>
      <protection locked="0"/>
    </xf>
    <xf numFmtId="0" fontId="3" fillId="0" borderId="7" xfId="1" applyBorder="1" applyAlignment="1" applyProtection="1">
      <alignment horizontal="center" vertical="center" wrapText="1"/>
      <protection locked="0"/>
    </xf>
    <xf numFmtId="0" fontId="3" fillId="0" borderId="8" xfId="1" applyBorder="1" applyAlignment="1" applyProtection="1">
      <alignment horizontal="center" vertical="center" wrapText="1"/>
      <protection locked="0"/>
    </xf>
    <xf numFmtId="0" fontId="8" fillId="0" borderId="106" xfId="0" applyFont="1" applyBorder="1" applyAlignment="1" applyProtection="1">
      <alignment horizontal="left"/>
      <protection locked="0"/>
    </xf>
    <xf numFmtId="0" fontId="8" fillId="0" borderId="107" xfId="0" applyFont="1" applyBorder="1" applyAlignment="1" applyProtection="1">
      <alignment horizontal="left"/>
      <protection locked="0"/>
    </xf>
    <xf numFmtId="0" fontId="8" fillId="0" borderId="82" xfId="4" applyNumberFormat="1" applyFont="1" applyBorder="1" applyAlignment="1" applyProtection="1">
      <alignment horizontal="left" vertical="center" wrapText="1"/>
      <protection locked="0"/>
    </xf>
    <xf numFmtId="0" fontId="8" fillId="0" borderId="116" xfId="4" applyNumberFormat="1" applyFont="1" applyBorder="1" applyAlignment="1" applyProtection="1">
      <alignment horizontal="left" vertical="center" wrapText="1"/>
      <protection locked="0"/>
    </xf>
    <xf numFmtId="0" fontId="8" fillId="0" borderId="106" xfId="4" applyNumberFormat="1" applyFont="1" applyBorder="1" applyAlignment="1" applyProtection="1">
      <alignment horizontal="left" vertical="center" wrapText="1"/>
      <protection locked="0"/>
    </xf>
    <xf numFmtId="0" fontId="8" fillId="0" borderId="107" xfId="4" applyNumberFormat="1" applyFont="1" applyBorder="1" applyAlignment="1" applyProtection="1">
      <alignment horizontal="left" vertical="center" wrapText="1"/>
      <protection locked="0"/>
    </xf>
    <xf numFmtId="0" fontId="8" fillId="0" borderId="102" xfId="4" applyNumberFormat="1" applyFont="1" applyBorder="1" applyAlignment="1" applyProtection="1">
      <alignment horizontal="center" vertical="center" wrapText="1"/>
      <protection locked="0"/>
    </xf>
    <xf numFmtId="0" fontId="10" fillId="3" borderId="0" xfId="0" applyFont="1" applyFill="1" applyAlignment="1">
      <alignment horizontal="center" vertical="center"/>
    </xf>
    <xf numFmtId="0" fontId="17" fillId="0" borderId="6" xfId="3" applyFont="1" applyBorder="1" applyAlignment="1" applyProtection="1">
      <alignment horizontal="left" vertical="center"/>
    </xf>
    <xf numFmtId="0" fontId="17" fillId="0" borderId="7" xfId="3" applyFont="1" applyBorder="1" applyAlignment="1" applyProtection="1">
      <alignment horizontal="left" vertical="center"/>
    </xf>
    <xf numFmtId="0" fontId="8" fillId="0" borderId="104" xfId="0" applyFont="1" applyBorder="1" applyAlignment="1" applyProtection="1">
      <alignment horizontal="left"/>
      <protection locked="0"/>
    </xf>
    <xf numFmtId="0" fontId="8" fillId="0" borderId="102" xfId="0" applyFont="1" applyBorder="1" applyAlignment="1" applyProtection="1">
      <alignment horizontal="left" vertical="center" wrapText="1"/>
      <protection locked="0"/>
    </xf>
    <xf numFmtId="0" fontId="8" fillId="0" borderId="104" xfId="0" applyFont="1" applyBorder="1" applyAlignment="1" applyProtection="1">
      <alignment horizontal="left" vertical="center" wrapText="1"/>
      <protection locked="0"/>
    </xf>
    <xf numFmtId="0" fontId="8" fillId="0" borderId="105" xfId="0" applyFont="1" applyBorder="1" applyAlignment="1" applyProtection="1">
      <alignment horizontal="left" vertical="center" wrapText="1"/>
      <protection locked="0"/>
    </xf>
    <xf numFmtId="0" fontId="8" fillId="0" borderId="108" xfId="0" applyFont="1" applyBorder="1" applyAlignment="1" applyProtection="1">
      <alignment horizontal="left" vertical="center" wrapText="1"/>
      <protection locked="0"/>
    </xf>
    <xf numFmtId="0" fontId="8" fillId="0" borderId="81" xfId="0" applyFont="1" applyBorder="1" applyAlignment="1" applyProtection="1">
      <alignment horizontal="left" vertical="center" wrapText="1"/>
      <protection locked="0"/>
    </xf>
    <xf numFmtId="0" fontId="12" fillId="17" borderId="107" xfId="0" applyFont="1" applyFill="1" applyBorder="1" applyAlignment="1">
      <alignment horizontal="center" vertical="center" wrapText="1"/>
    </xf>
    <xf numFmtId="0" fontId="8" fillId="0" borderId="16" xfId="4" applyNumberFormat="1" applyFont="1" applyBorder="1" applyAlignment="1" applyProtection="1">
      <alignment horizontal="center" vertical="center" wrapText="1"/>
      <protection locked="0"/>
    </xf>
    <xf numFmtId="0" fontId="8" fillId="0" borderId="70" xfId="4" applyNumberFormat="1" applyFont="1" applyBorder="1" applyAlignment="1" applyProtection="1">
      <alignment horizontal="center" vertical="center" wrapText="1"/>
      <protection locked="0"/>
    </xf>
    <xf numFmtId="0" fontId="12" fillId="17" borderId="53" xfId="0" applyFont="1" applyFill="1" applyBorder="1" applyAlignment="1">
      <alignment horizontal="center" vertical="center" wrapText="1"/>
    </xf>
    <xf numFmtId="0" fontId="12" fillId="17" borderId="22" xfId="0" applyFont="1" applyFill="1" applyBorder="1" applyAlignment="1">
      <alignment horizontal="center" vertical="center" wrapText="1"/>
    </xf>
    <xf numFmtId="0" fontId="12" fillId="17" borderId="41" xfId="0" applyFont="1" applyFill="1" applyBorder="1" applyAlignment="1">
      <alignment horizontal="center" vertical="center" wrapText="1"/>
    </xf>
    <xf numFmtId="0" fontId="8" fillId="10" borderId="79" xfId="0" applyFont="1" applyFill="1" applyBorder="1" applyAlignment="1">
      <alignment horizontal="left" vertical="center"/>
    </xf>
    <xf numFmtId="0" fontId="8" fillId="10" borderId="84" xfId="0" applyFont="1" applyFill="1" applyBorder="1" applyAlignment="1">
      <alignment horizontal="left" vertical="center"/>
    </xf>
    <xf numFmtId="0" fontId="8" fillId="5" borderId="32" xfId="0" applyFont="1" applyFill="1" applyBorder="1" applyAlignment="1">
      <alignment horizontal="center" vertical="center" wrapText="1"/>
    </xf>
    <xf numFmtId="0" fontId="8" fillId="5" borderId="35" xfId="0" applyFont="1" applyFill="1" applyBorder="1" applyAlignment="1">
      <alignment horizontal="center" vertical="center" wrapText="1"/>
    </xf>
    <xf numFmtId="0" fontId="8" fillId="10" borderId="108" xfId="0" applyFont="1" applyFill="1" applyBorder="1" applyAlignment="1">
      <alignment vertical="center" wrapText="1"/>
    </xf>
    <xf numFmtId="0" fontId="8" fillId="0" borderId="81" xfId="0" applyFont="1" applyFill="1" applyBorder="1" applyAlignment="1" applyProtection="1">
      <alignment horizontal="center" vertical="center" wrapText="1"/>
      <protection locked="0"/>
    </xf>
    <xf numFmtId="0" fontId="8" fillId="0" borderId="85" xfId="0" applyFont="1" applyFill="1" applyBorder="1" applyAlignment="1" applyProtection="1">
      <alignment horizontal="center" vertical="center" wrapText="1"/>
      <protection locked="0"/>
    </xf>
    <xf numFmtId="49" fontId="32" fillId="10" borderId="90" xfId="0" applyNumberFormat="1" applyFont="1" applyFill="1" applyBorder="1" applyAlignment="1">
      <alignment horizontal="center" vertical="center" wrapText="1"/>
    </xf>
    <xf numFmtId="49" fontId="32" fillId="10" borderId="71" xfId="0" applyNumberFormat="1" applyFont="1" applyFill="1" applyBorder="1" applyAlignment="1">
      <alignment horizontal="center" vertical="center" wrapText="1"/>
    </xf>
    <xf numFmtId="49" fontId="32" fillId="10" borderId="29" xfId="0" applyNumberFormat="1" applyFont="1" applyFill="1" applyBorder="1" applyAlignment="1">
      <alignment horizontal="center" vertical="center" wrapText="1"/>
    </xf>
    <xf numFmtId="0" fontId="9" fillId="5" borderId="57" xfId="0" applyFont="1" applyFill="1" applyBorder="1" applyAlignment="1">
      <alignment horizontal="center" vertical="center"/>
    </xf>
    <xf numFmtId="167" fontId="8" fillId="5" borderId="78" xfId="0" applyNumberFormat="1" applyFont="1" applyFill="1" applyBorder="1" applyAlignment="1" applyProtection="1">
      <alignment horizontal="center" vertical="center" wrapText="1"/>
      <protection hidden="1"/>
    </xf>
    <xf numFmtId="0" fontId="8" fillId="5" borderId="84" xfId="0" applyFont="1" applyFill="1" applyBorder="1" applyAlignment="1" applyProtection="1">
      <alignment horizontal="center" vertical="center" wrapText="1"/>
      <protection hidden="1"/>
    </xf>
    <xf numFmtId="0" fontId="9" fillId="17" borderId="31" xfId="0" applyFont="1" applyFill="1" applyBorder="1" applyAlignment="1">
      <alignment horizontal="center" vertical="center"/>
    </xf>
    <xf numFmtId="0" fontId="9" fillId="17" borderId="2" xfId="0" applyFont="1" applyFill="1" applyBorder="1" applyAlignment="1">
      <alignment horizontal="center" vertical="center"/>
    </xf>
    <xf numFmtId="0" fontId="9" fillId="17" borderId="45" xfId="0" applyFont="1" applyFill="1" applyBorder="1" applyAlignment="1">
      <alignment horizontal="center" vertical="center"/>
    </xf>
    <xf numFmtId="0" fontId="9" fillId="17" borderId="30" xfId="0" applyFont="1" applyFill="1" applyBorder="1" applyAlignment="1">
      <alignment horizontal="center" vertical="center"/>
    </xf>
    <xf numFmtId="0" fontId="9" fillId="17" borderId="28" xfId="0" applyFont="1" applyFill="1" applyBorder="1" applyAlignment="1">
      <alignment horizontal="center" vertical="center"/>
    </xf>
    <xf numFmtId="0" fontId="9" fillId="0" borderId="11" xfId="0" applyFont="1" applyBorder="1" applyAlignment="1">
      <alignment horizontal="center" vertical="center"/>
    </xf>
    <xf numFmtId="0" fontId="8" fillId="10" borderId="57" xfId="0" applyFont="1" applyFill="1" applyBorder="1" applyAlignment="1">
      <alignment horizontal="left" vertical="center"/>
    </xf>
    <xf numFmtId="0" fontId="27" fillId="5" borderId="57" xfId="0" applyFont="1" applyFill="1" applyBorder="1" applyAlignment="1">
      <alignment horizontal="center" vertical="center"/>
    </xf>
    <xf numFmtId="0" fontId="8" fillId="10" borderId="16" xfId="0" applyFont="1" applyFill="1" applyBorder="1" applyAlignment="1">
      <alignment horizontal="left" vertical="center"/>
    </xf>
    <xf numFmtId="0" fontId="8" fillId="10" borderId="70" xfId="0" applyFont="1" applyFill="1" applyBorder="1" applyAlignment="1">
      <alignment horizontal="left" vertical="center"/>
    </xf>
    <xf numFmtId="0" fontId="8" fillId="10" borderId="78" xfId="0" applyFont="1" applyFill="1" applyBorder="1" applyAlignment="1">
      <alignment horizontal="left" vertical="center"/>
    </xf>
    <xf numFmtId="0" fontId="21" fillId="17" borderId="48" xfId="0" applyFont="1" applyFill="1" applyBorder="1" applyAlignment="1">
      <alignment horizontal="center" vertical="center"/>
    </xf>
    <xf numFmtId="0" fontId="21" fillId="17" borderId="54" xfId="0" applyFont="1" applyFill="1" applyBorder="1" applyAlignment="1">
      <alignment horizontal="center" vertical="center"/>
    </xf>
    <xf numFmtId="0" fontId="21" fillId="17" borderId="49" xfId="0" applyFont="1" applyFill="1" applyBorder="1" applyAlignment="1">
      <alignment horizontal="center" vertical="center"/>
    </xf>
    <xf numFmtId="0" fontId="3" fillId="5" borderId="19" xfId="1" applyFill="1" applyBorder="1" applyAlignment="1">
      <alignment horizontal="left" vertical="center" wrapText="1"/>
    </xf>
    <xf numFmtId="0" fontId="3" fillId="5" borderId="7" xfId="1" applyFill="1" applyBorder="1" applyAlignment="1">
      <alignment horizontal="left" vertical="center" wrapText="1"/>
    </xf>
    <xf numFmtId="0" fontId="3" fillId="5" borderId="15" xfId="1" applyFill="1" applyBorder="1" applyAlignment="1">
      <alignment horizontal="left" vertical="center" wrapText="1"/>
    </xf>
    <xf numFmtId="0" fontId="3" fillId="0" borderId="19"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8" fillId="5" borderId="15" xfId="0" applyFont="1" applyFill="1" applyBorder="1" applyAlignment="1">
      <alignment horizontal="center" vertical="center"/>
    </xf>
    <xf numFmtId="0" fontId="8" fillId="5" borderId="43" xfId="0" applyFont="1" applyFill="1" applyBorder="1" applyAlignment="1">
      <alignment horizontal="center" vertical="center" wrapText="1"/>
    </xf>
    <xf numFmtId="0" fontId="8" fillId="5" borderId="60" xfId="0" applyFont="1" applyFill="1" applyBorder="1" applyAlignment="1">
      <alignment horizontal="center" vertical="center" wrapText="1"/>
    </xf>
    <xf numFmtId="0" fontId="8" fillId="5" borderId="52" xfId="0" applyFont="1" applyFill="1" applyBorder="1" applyAlignment="1">
      <alignment horizontal="center" vertical="center" wrapText="1"/>
    </xf>
    <xf numFmtId="0" fontId="8" fillId="5" borderId="61" xfId="0" applyFont="1" applyFill="1" applyBorder="1" applyAlignment="1">
      <alignment horizontal="center" vertical="center" wrapText="1"/>
    </xf>
    <xf numFmtId="0" fontId="8" fillId="5" borderId="60" xfId="0" applyFont="1" applyFill="1" applyBorder="1" applyAlignment="1">
      <alignment horizontal="center" vertical="center"/>
    </xf>
    <xf numFmtId="0" fontId="8" fillId="5" borderId="53" xfId="0" applyFont="1" applyFill="1" applyBorder="1" applyAlignment="1">
      <alignment horizontal="center" vertical="center"/>
    </xf>
    <xf numFmtId="0" fontId="8" fillId="5" borderId="52" xfId="0" applyFont="1" applyFill="1" applyBorder="1" applyAlignment="1">
      <alignment horizontal="center" vertical="center"/>
    </xf>
    <xf numFmtId="0" fontId="8" fillId="10" borderId="89" xfId="0" applyFont="1" applyFill="1" applyBorder="1" applyAlignment="1">
      <alignment horizontal="left" vertical="center"/>
    </xf>
    <xf numFmtId="0" fontId="8" fillId="10" borderId="41" xfId="0" applyFont="1" applyFill="1" applyBorder="1" applyAlignment="1">
      <alignment horizontal="left" vertical="center"/>
    </xf>
    <xf numFmtId="49" fontId="8" fillId="10" borderId="90" xfId="0" applyNumberFormat="1" applyFont="1" applyFill="1" applyBorder="1" applyAlignment="1">
      <alignment horizontal="center" vertical="center"/>
    </xf>
    <xf numFmtId="49" fontId="8" fillId="10" borderId="71" xfId="0" applyNumberFormat="1" applyFont="1" applyFill="1" applyBorder="1" applyAlignment="1">
      <alignment horizontal="center" vertical="center"/>
    </xf>
    <xf numFmtId="49" fontId="8" fillId="10" borderId="29" xfId="0" applyNumberFormat="1" applyFont="1" applyFill="1" applyBorder="1" applyAlignment="1">
      <alignment horizontal="center" vertical="center"/>
    </xf>
    <xf numFmtId="0" fontId="3" fillId="5" borderId="6"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3" fillId="5" borderId="104"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8" fillId="4" borderId="106" xfId="0" applyFont="1" applyFill="1" applyBorder="1" applyAlignment="1" applyProtection="1">
      <alignment horizontal="left" vertical="center" wrapText="1"/>
      <protection locked="0"/>
    </xf>
    <xf numFmtId="0" fontId="8" fillId="4" borderId="107" xfId="0" applyFont="1" applyFill="1" applyBorder="1" applyAlignment="1" applyProtection="1">
      <alignment horizontal="left" vertical="center" wrapText="1"/>
      <protection locked="0"/>
    </xf>
    <xf numFmtId="49" fontId="8" fillId="5" borderId="112" xfId="0" applyNumberFormat="1" applyFont="1" applyFill="1" applyBorder="1" applyAlignment="1">
      <alignment horizontal="center" vertical="center" wrapText="1"/>
    </xf>
    <xf numFmtId="49" fontId="8" fillId="5" borderId="29" xfId="0" applyNumberFormat="1" applyFont="1" applyFill="1" applyBorder="1" applyAlignment="1">
      <alignment horizontal="center" vertical="center" wrapText="1"/>
    </xf>
    <xf numFmtId="0" fontId="8" fillId="0" borderId="6" xfId="0" applyFont="1" applyBorder="1" applyAlignment="1" applyProtection="1">
      <alignment horizontal="left" vertical="center" wrapText="1"/>
      <protection locked="0"/>
    </xf>
    <xf numFmtId="0" fontId="8" fillId="0" borderId="7" xfId="0" applyFont="1" applyBorder="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8" fillId="5" borderId="33" xfId="0" applyFont="1" applyFill="1" applyBorder="1" applyAlignment="1">
      <alignment horizontal="left" vertical="center" wrapText="1"/>
    </xf>
    <xf numFmtId="0" fontId="40" fillId="5" borderId="33" xfId="0" applyFont="1" applyFill="1" applyBorder="1" applyAlignment="1">
      <alignment horizontal="left" vertical="center" wrapText="1"/>
    </xf>
    <xf numFmtId="0" fontId="40" fillId="5" borderId="0" xfId="0" applyFont="1" applyFill="1" applyBorder="1" applyAlignment="1">
      <alignment horizontal="left" vertical="center" wrapText="1"/>
    </xf>
    <xf numFmtId="49" fontId="8" fillId="5" borderId="71" xfId="0" applyNumberFormat="1" applyFont="1" applyFill="1" applyBorder="1" applyAlignment="1">
      <alignment horizontal="center" vertical="center" wrapText="1"/>
    </xf>
    <xf numFmtId="49" fontId="8" fillId="5" borderId="46" xfId="0" applyNumberFormat="1" applyFont="1" applyFill="1" applyBorder="1" applyAlignment="1">
      <alignment horizontal="center" vertical="center" wrapText="1"/>
    </xf>
    <xf numFmtId="0" fontId="8" fillId="4" borderId="104" xfId="0" applyFont="1" applyFill="1" applyBorder="1" applyAlignment="1" applyProtection="1">
      <alignment horizontal="left" vertical="center" wrapText="1"/>
      <protection locked="0"/>
    </xf>
    <xf numFmtId="0" fontId="8" fillId="19" borderId="113" xfId="0" applyFont="1" applyFill="1" applyBorder="1" applyAlignment="1">
      <alignment horizontal="left" vertical="center" wrapText="1"/>
    </xf>
    <xf numFmtId="0" fontId="8" fillId="19" borderId="41" xfId="0" applyFont="1" applyFill="1" applyBorder="1" applyAlignment="1">
      <alignment horizontal="left" vertical="center" wrapText="1"/>
    </xf>
    <xf numFmtId="0" fontId="3" fillId="19" borderId="81" xfId="0" applyFont="1" applyFill="1" applyBorder="1" applyAlignment="1">
      <alignment horizontal="left" vertical="center" wrapText="1"/>
    </xf>
    <xf numFmtId="0" fontId="3" fillId="19" borderId="101" xfId="0" applyFont="1" applyFill="1" applyBorder="1" applyAlignment="1">
      <alignment horizontal="left" vertical="center" wrapText="1"/>
    </xf>
    <xf numFmtId="49" fontId="8" fillId="5" borderId="140" xfId="0" applyNumberFormat="1" applyFont="1" applyFill="1" applyBorder="1" applyAlignment="1">
      <alignment horizontal="center" vertical="center" wrapText="1"/>
    </xf>
    <xf numFmtId="49" fontId="8" fillId="5" borderId="28" xfId="0" applyNumberFormat="1" applyFont="1" applyFill="1" applyBorder="1" applyAlignment="1">
      <alignment horizontal="center" vertical="center" wrapText="1"/>
    </xf>
    <xf numFmtId="0" fontId="9" fillId="17" borderId="102" xfId="0" applyFont="1" applyFill="1" applyBorder="1" applyAlignment="1">
      <alignment horizontal="center" vertical="center" wrapText="1"/>
    </xf>
    <xf numFmtId="0" fontId="8" fillId="19" borderId="100" xfId="0" applyFont="1" applyFill="1" applyBorder="1" applyAlignment="1">
      <alignment vertical="center" wrapText="1"/>
    </xf>
    <xf numFmtId="0" fontId="8" fillId="19" borderId="102" xfId="0" applyFont="1" applyFill="1" applyBorder="1" applyAlignment="1">
      <alignment vertical="center" wrapText="1"/>
    </xf>
    <xf numFmtId="0" fontId="40" fillId="19" borderId="100" xfId="0" applyFont="1" applyFill="1" applyBorder="1" applyAlignment="1">
      <alignment vertical="center" wrapText="1"/>
    </xf>
    <xf numFmtId="0" fontId="40" fillId="19" borderId="102" xfId="0" applyFont="1" applyFill="1" applyBorder="1" applyAlignment="1">
      <alignment vertical="center" wrapText="1"/>
    </xf>
    <xf numFmtId="0" fontId="17" fillId="0" borderId="7" xfId="3" applyFont="1" applyBorder="1" applyAlignment="1" applyProtection="1">
      <alignment horizontal="center" vertical="center" wrapText="1"/>
    </xf>
    <xf numFmtId="0" fontId="12" fillId="17" borderId="102" xfId="0" applyFont="1" applyFill="1" applyBorder="1" applyAlignment="1">
      <alignment horizontal="center" vertical="center" wrapText="1"/>
    </xf>
    <xf numFmtId="0" fontId="12" fillId="17" borderId="105" xfId="0" applyFont="1" applyFill="1" applyBorder="1" applyAlignment="1">
      <alignment horizontal="center" vertical="center" wrapText="1"/>
    </xf>
    <xf numFmtId="0" fontId="40" fillId="5" borderId="32" xfId="0" applyFont="1" applyFill="1" applyBorder="1" applyAlignment="1">
      <alignment horizontal="center" vertical="center" wrapText="1"/>
    </xf>
    <xf numFmtId="0" fontId="40" fillId="5" borderId="34" xfId="0" applyFont="1" applyFill="1" applyBorder="1" applyAlignment="1">
      <alignment horizontal="center" vertical="center" wrapText="1"/>
    </xf>
    <xf numFmtId="0" fontId="10" fillId="3" borderId="6" xfId="3" applyFont="1" applyFill="1" applyBorder="1" applyAlignment="1">
      <alignment horizontal="center" vertical="center" wrapText="1"/>
    </xf>
    <xf numFmtId="0" fontId="43" fillId="3" borderId="7" xfId="3" applyFont="1" applyFill="1" applyBorder="1" applyAlignment="1">
      <alignment horizontal="center" vertical="center" wrapText="1"/>
    </xf>
    <xf numFmtId="0" fontId="43" fillId="3" borderId="8" xfId="3" applyFont="1" applyFill="1" applyBorder="1" applyAlignment="1">
      <alignment horizontal="center" vertical="center" wrapText="1"/>
    </xf>
    <xf numFmtId="0" fontId="3" fillId="19" borderId="100" xfId="0" applyFont="1" applyFill="1" applyBorder="1" applyAlignment="1">
      <alignment vertical="center" wrapText="1"/>
    </xf>
    <xf numFmtId="0" fontId="3" fillId="19" borderId="102" xfId="0" applyFont="1" applyFill="1" applyBorder="1" applyAlignment="1">
      <alignment vertical="center" wrapText="1"/>
    </xf>
    <xf numFmtId="0" fontId="8" fillId="0" borderId="64" xfId="0" applyFont="1" applyBorder="1" applyAlignment="1" applyProtection="1">
      <alignment horizontal="left" vertical="center" wrapText="1"/>
      <protection locked="0"/>
    </xf>
    <xf numFmtId="0" fontId="8" fillId="0" borderId="116" xfId="0" applyFont="1" applyBorder="1" applyAlignment="1" applyProtection="1">
      <alignment horizontal="left" vertical="center" wrapText="1"/>
      <protection locked="0"/>
    </xf>
    <xf numFmtId="0" fontId="9" fillId="0" borderId="6" xfId="0" applyFont="1" applyBorder="1" applyAlignment="1">
      <alignment horizontal="center" vertical="center"/>
    </xf>
    <xf numFmtId="0" fontId="10" fillId="3" borderId="8" xfId="0" applyFont="1" applyFill="1" applyBorder="1" applyAlignment="1">
      <alignment horizontal="center" vertical="center"/>
    </xf>
    <xf numFmtId="0" fontId="8" fillId="5" borderId="1" xfId="0" applyFont="1" applyFill="1" applyBorder="1" applyAlignment="1">
      <alignment horizontal="left" vertical="center" wrapText="1"/>
    </xf>
    <xf numFmtId="0" fontId="8" fillId="5" borderId="3" xfId="0" applyFont="1" applyFill="1" applyBorder="1" applyAlignment="1">
      <alignment horizontal="left" vertical="center" wrapText="1"/>
    </xf>
    <xf numFmtId="0" fontId="17" fillId="5" borderId="147" xfId="3" applyFont="1" applyFill="1" applyBorder="1" applyAlignment="1">
      <alignment horizontal="left" vertical="top"/>
    </xf>
    <xf numFmtId="0" fontId="8" fillId="5" borderId="23" xfId="0" applyFont="1" applyFill="1" applyBorder="1" applyAlignment="1">
      <alignment horizontal="left" vertical="top"/>
    </xf>
  </cellXfs>
  <cellStyles count="14">
    <cellStyle name="Comma" xfId="12" builtinId="3"/>
    <cellStyle name="Comma 2" xfId="8" xr:uid="{C80746B5-B08E-4D1D-8536-B711591CD72B}"/>
    <cellStyle name="Currency" xfId="13" builtinId="4"/>
    <cellStyle name="Currency 2" xfId="9" xr:uid="{5B4B502A-6D37-499D-8F70-C0677B3298F4}"/>
    <cellStyle name="Hyperlink" xfId="3" builtinId="8"/>
    <cellStyle name="Hyperlink 2" xfId="6" xr:uid="{00000000-0005-0000-0000-000003000000}"/>
    <cellStyle name="Normal" xfId="0" builtinId="0"/>
    <cellStyle name="Normal 2" xfId="1" xr:uid="{00000000-0005-0000-0000-000005000000}"/>
    <cellStyle name="Normal 3" xfId="2" xr:uid="{00000000-0005-0000-0000-000006000000}"/>
    <cellStyle name="Normal 4" xfId="7" xr:uid="{00000000-0005-0000-0000-000007000000}"/>
    <cellStyle name="Normal 5" xfId="5" xr:uid="{00000000-0005-0000-0000-000008000000}"/>
    <cellStyle name="Normal_New Lists" xfId="10" xr:uid="{1468FDDD-8666-4CD0-8D14-86E888E889FA}"/>
    <cellStyle name="Percent" xfId="4" builtinId="5"/>
    <cellStyle name="Percent 2" xfId="11" xr:uid="{F9C24A0E-0C51-4D5D-A4AF-230A04619224}"/>
  </cellStyles>
  <dxfs count="10">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FBCDDA"/>
      <color rgb="FFFF7C80"/>
      <color rgb="FFCCCCFF"/>
      <color rgb="FFCC99FF"/>
      <color rgb="FFFFFFFF"/>
      <color rgb="FFEECCF8"/>
      <color rgb="FF0000FF"/>
      <color rgb="FFF9B9CB"/>
      <color rgb="FFD98EF0"/>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6</xdr:col>
      <xdr:colOff>700928</xdr:colOff>
      <xdr:row>5</xdr:row>
      <xdr:rowOff>48932</xdr:rowOff>
    </xdr:from>
    <xdr:to>
      <xdr:col>8</xdr:col>
      <xdr:colOff>93392</xdr:colOff>
      <xdr:row>10</xdr:row>
      <xdr:rowOff>136350</xdr:rowOff>
    </xdr:to>
    <xdr:pic>
      <xdr:nvPicPr>
        <xdr:cNvPr id="10"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3403" y="1049057"/>
          <a:ext cx="1030764" cy="10075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9526</xdr:colOff>
      <xdr:row>254</xdr:row>
      <xdr:rowOff>0</xdr:rowOff>
    </xdr:from>
    <xdr:ext cx="428117" cy="387985"/>
    <xdr:pic>
      <xdr:nvPicPr>
        <xdr:cNvPr id="21" name="Picture 16">
          <a:extLst>
            <a:ext uri="{FF2B5EF4-FFF2-40B4-BE49-F238E27FC236}">
              <a16:creationId xmlns:a16="http://schemas.microsoft.com/office/drawing/2014/main" id="{A0DD51F7-1588-44B4-8BF0-AFC2EE7121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471786" y="2773680"/>
          <a:ext cx="428117" cy="387985"/>
        </a:xfrm>
        <a:prstGeom prst="rect">
          <a:avLst/>
        </a:prstGeom>
      </xdr:spPr>
    </xdr:pic>
    <xdr:clientData/>
  </xdr:oneCellAnchor>
  <xdr:oneCellAnchor>
    <xdr:from>
      <xdr:col>1</xdr:col>
      <xdr:colOff>9526</xdr:colOff>
      <xdr:row>254</xdr:row>
      <xdr:rowOff>0</xdr:rowOff>
    </xdr:from>
    <xdr:ext cx="428117" cy="387985"/>
    <xdr:pic>
      <xdr:nvPicPr>
        <xdr:cNvPr id="20" name="Picture 16">
          <a:extLst>
            <a:ext uri="{FF2B5EF4-FFF2-40B4-BE49-F238E27FC236}">
              <a16:creationId xmlns:a16="http://schemas.microsoft.com/office/drawing/2014/main" id="{0AAE6369-4CC2-4F4A-9D95-7F55E7BC41BA}"/>
            </a:ext>
            <a:ext uri="{147F2762-F138-4A5C-976F-8EAC2B608ADB}">
              <a16:predDERef xmlns:a16="http://schemas.microsoft.com/office/drawing/2014/main" pred="{A0DD51F7-1588-44B4-8BF0-AFC2EE7121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471786" y="2773680"/>
          <a:ext cx="428117" cy="387985"/>
        </a:xfrm>
        <a:prstGeom prst="rect">
          <a:avLst/>
        </a:prstGeom>
      </xdr:spPr>
    </xdr:pic>
    <xdr:clientData/>
  </xdr:oneCellAnchor>
  <xdr:oneCellAnchor>
    <xdr:from>
      <xdr:col>4</xdr:col>
      <xdr:colOff>9526</xdr:colOff>
      <xdr:row>293</xdr:row>
      <xdr:rowOff>0</xdr:rowOff>
    </xdr:from>
    <xdr:ext cx="428117" cy="387985"/>
    <xdr:pic>
      <xdr:nvPicPr>
        <xdr:cNvPr id="19" name="Picture 16">
          <a:extLst>
            <a:ext uri="{FF2B5EF4-FFF2-40B4-BE49-F238E27FC236}">
              <a16:creationId xmlns:a16="http://schemas.microsoft.com/office/drawing/2014/main" id="{6AF53858-C983-4CC4-8AD0-4854D8851651}"/>
            </a:ext>
            <a:ext uri="{147F2762-F138-4A5C-976F-8EAC2B608ADB}">
              <a16:predDERef xmlns:a16="http://schemas.microsoft.com/office/drawing/2014/main" pred="{0AAE6369-4CC2-4F4A-9D95-7F55E7BC41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471786" y="2407920"/>
          <a:ext cx="428117" cy="387985"/>
        </a:xfrm>
        <a:prstGeom prst="rect">
          <a:avLst/>
        </a:prstGeom>
      </xdr:spPr>
    </xdr:pic>
    <xdr:clientData/>
  </xdr:oneCellAnchor>
  <xdr:oneCellAnchor>
    <xdr:from>
      <xdr:col>4</xdr:col>
      <xdr:colOff>9526</xdr:colOff>
      <xdr:row>293</xdr:row>
      <xdr:rowOff>0</xdr:rowOff>
    </xdr:from>
    <xdr:ext cx="428117" cy="387985"/>
    <xdr:pic>
      <xdr:nvPicPr>
        <xdr:cNvPr id="18" name="Picture 16">
          <a:extLst>
            <a:ext uri="{FF2B5EF4-FFF2-40B4-BE49-F238E27FC236}">
              <a16:creationId xmlns:a16="http://schemas.microsoft.com/office/drawing/2014/main" id="{9AAD8C37-9F31-42D6-B55C-DECF7BA1FD51}"/>
            </a:ext>
            <a:ext uri="{147F2762-F138-4A5C-976F-8EAC2B608ADB}">
              <a16:predDERef xmlns:a16="http://schemas.microsoft.com/office/drawing/2014/main" pred="{6AF53858-C983-4CC4-8AD0-4854D88516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471786" y="2407920"/>
          <a:ext cx="428117" cy="387985"/>
        </a:xfrm>
        <a:prstGeom prst="rect">
          <a:avLst/>
        </a:prstGeom>
      </xdr:spPr>
    </xdr:pic>
    <xdr:clientData/>
  </xdr:oneCellAnchor>
  <xdr:oneCellAnchor>
    <xdr:from>
      <xdr:col>4</xdr:col>
      <xdr:colOff>9526</xdr:colOff>
      <xdr:row>293</xdr:row>
      <xdr:rowOff>0</xdr:rowOff>
    </xdr:from>
    <xdr:ext cx="428117" cy="387985"/>
    <xdr:pic>
      <xdr:nvPicPr>
        <xdr:cNvPr id="17" name="Picture 16">
          <a:extLst>
            <a:ext uri="{FF2B5EF4-FFF2-40B4-BE49-F238E27FC236}">
              <a16:creationId xmlns:a16="http://schemas.microsoft.com/office/drawing/2014/main" id="{8CFC9701-C626-49FF-8D62-6DAF7DD43B1B}"/>
            </a:ext>
            <a:ext uri="{147F2762-F138-4A5C-976F-8EAC2B608ADB}">
              <a16:predDERef xmlns:a16="http://schemas.microsoft.com/office/drawing/2014/main" pred="{9AAD8C37-9F31-42D6-B55C-DECF7BA1FD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471786" y="2407920"/>
          <a:ext cx="428117" cy="387985"/>
        </a:xfrm>
        <a:prstGeom prst="rect">
          <a:avLst/>
        </a:prstGeom>
      </xdr:spPr>
    </xdr:pic>
    <xdr:clientData/>
  </xdr:oneCellAnchor>
  <xdr:oneCellAnchor>
    <xdr:from>
      <xdr:col>4</xdr:col>
      <xdr:colOff>9526</xdr:colOff>
      <xdr:row>293</xdr:row>
      <xdr:rowOff>0</xdr:rowOff>
    </xdr:from>
    <xdr:ext cx="428117" cy="387985"/>
    <xdr:pic>
      <xdr:nvPicPr>
        <xdr:cNvPr id="16" name="Picture 16">
          <a:extLst>
            <a:ext uri="{FF2B5EF4-FFF2-40B4-BE49-F238E27FC236}">
              <a16:creationId xmlns:a16="http://schemas.microsoft.com/office/drawing/2014/main" id="{CF47A412-B7F4-4835-A457-8C7F94A26AA5}"/>
            </a:ext>
            <a:ext uri="{147F2762-F138-4A5C-976F-8EAC2B608ADB}">
              <a16:predDERef xmlns:a16="http://schemas.microsoft.com/office/drawing/2014/main" pred="{8CFC9701-C626-49FF-8D62-6DAF7DD43B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471786" y="2407920"/>
          <a:ext cx="428117" cy="387985"/>
        </a:xfrm>
        <a:prstGeom prst="rect">
          <a:avLst/>
        </a:prstGeom>
      </xdr:spPr>
    </xdr:pic>
    <xdr:clientData/>
  </xdr:oneCellAnchor>
  <xdr:oneCellAnchor>
    <xdr:from>
      <xdr:col>1</xdr:col>
      <xdr:colOff>9526</xdr:colOff>
      <xdr:row>254</xdr:row>
      <xdr:rowOff>0</xdr:rowOff>
    </xdr:from>
    <xdr:ext cx="428117" cy="387985"/>
    <xdr:pic>
      <xdr:nvPicPr>
        <xdr:cNvPr id="15" name="Picture 16">
          <a:extLst>
            <a:ext uri="{FF2B5EF4-FFF2-40B4-BE49-F238E27FC236}">
              <a16:creationId xmlns:a16="http://schemas.microsoft.com/office/drawing/2014/main" id="{CFB50DFC-103A-42E2-844C-30E79735D127}"/>
            </a:ext>
            <a:ext uri="{147F2762-F138-4A5C-976F-8EAC2B608ADB}">
              <a16:predDERef xmlns:a16="http://schemas.microsoft.com/office/drawing/2014/main" pred="{CF47A412-B7F4-4835-A457-8C7F94A26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471786" y="2773680"/>
          <a:ext cx="428117" cy="387985"/>
        </a:xfrm>
        <a:prstGeom prst="rect">
          <a:avLst/>
        </a:prstGeom>
      </xdr:spPr>
    </xdr:pic>
    <xdr:clientData/>
  </xdr:oneCellAnchor>
  <xdr:oneCellAnchor>
    <xdr:from>
      <xdr:col>1</xdr:col>
      <xdr:colOff>9526</xdr:colOff>
      <xdr:row>254</xdr:row>
      <xdr:rowOff>0</xdr:rowOff>
    </xdr:from>
    <xdr:ext cx="428117" cy="387985"/>
    <xdr:pic>
      <xdr:nvPicPr>
        <xdr:cNvPr id="14" name="Picture 16">
          <a:extLst>
            <a:ext uri="{FF2B5EF4-FFF2-40B4-BE49-F238E27FC236}">
              <a16:creationId xmlns:a16="http://schemas.microsoft.com/office/drawing/2014/main" id="{C4F5CB2F-99EB-4B65-B62A-DBA75A024984}"/>
            </a:ext>
            <a:ext uri="{147F2762-F138-4A5C-976F-8EAC2B608ADB}">
              <a16:predDERef xmlns:a16="http://schemas.microsoft.com/office/drawing/2014/main" pred="{CFB50DFC-103A-42E2-844C-30E79735D1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471786" y="2773680"/>
          <a:ext cx="428117" cy="387985"/>
        </a:xfrm>
        <a:prstGeom prst="rect">
          <a:avLst/>
        </a:prstGeom>
      </xdr:spPr>
    </xdr:pic>
    <xdr:clientData/>
  </xdr:oneCellAnchor>
  <xdr:oneCellAnchor>
    <xdr:from>
      <xdr:col>1</xdr:col>
      <xdr:colOff>9526</xdr:colOff>
      <xdr:row>238</xdr:row>
      <xdr:rowOff>0</xdr:rowOff>
    </xdr:from>
    <xdr:ext cx="428117" cy="387985"/>
    <xdr:pic>
      <xdr:nvPicPr>
        <xdr:cNvPr id="6" name="Picture 16">
          <a:extLst>
            <a:ext uri="{FF2B5EF4-FFF2-40B4-BE49-F238E27FC236}">
              <a16:creationId xmlns:a16="http://schemas.microsoft.com/office/drawing/2014/main" id="{DCBEE97B-5F87-47A4-993C-D062E2EA57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593081" y="46920150"/>
          <a:ext cx="428117" cy="387985"/>
        </a:xfrm>
        <a:prstGeom prst="rect">
          <a:avLst/>
        </a:prstGeom>
      </xdr:spPr>
    </xdr:pic>
    <xdr:clientData/>
  </xdr:oneCellAnchor>
  <xdr:oneCellAnchor>
    <xdr:from>
      <xdr:col>1</xdr:col>
      <xdr:colOff>9526</xdr:colOff>
      <xdr:row>238</xdr:row>
      <xdr:rowOff>0</xdr:rowOff>
    </xdr:from>
    <xdr:ext cx="428117" cy="387985"/>
    <xdr:pic>
      <xdr:nvPicPr>
        <xdr:cNvPr id="7" name="Picture 16">
          <a:extLst>
            <a:ext uri="{FF2B5EF4-FFF2-40B4-BE49-F238E27FC236}">
              <a16:creationId xmlns:a16="http://schemas.microsoft.com/office/drawing/2014/main" id="{3BC13BFC-941B-4A9D-8E77-B63DB24F0A48}"/>
            </a:ext>
            <a:ext uri="{147F2762-F138-4A5C-976F-8EAC2B608ADB}">
              <a16:predDERef xmlns:a16="http://schemas.microsoft.com/office/drawing/2014/main" pred="{A0DD51F7-1588-44B4-8BF0-AFC2EE7121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593081" y="46920150"/>
          <a:ext cx="428117" cy="387985"/>
        </a:xfrm>
        <a:prstGeom prst="rect">
          <a:avLst/>
        </a:prstGeom>
      </xdr:spPr>
    </xdr:pic>
    <xdr:clientData/>
  </xdr:oneCellAnchor>
  <xdr:oneCellAnchor>
    <xdr:from>
      <xdr:col>1</xdr:col>
      <xdr:colOff>9526</xdr:colOff>
      <xdr:row>238</xdr:row>
      <xdr:rowOff>0</xdr:rowOff>
    </xdr:from>
    <xdr:ext cx="428117" cy="387985"/>
    <xdr:pic>
      <xdr:nvPicPr>
        <xdr:cNvPr id="8" name="Picture 16">
          <a:extLst>
            <a:ext uri="{FF2B5EF4-FFF2-40B4-BE49-F238E27FC236}">
              <a16:creationId xmlns:a16="http://schemas.microsoft.com/office/drawing/2014/main" id="{3B6B8C7F-D562-4D7A-A05E-A3957867BDE5}"/>
            </a:ext>
            <a:ext uri="{147F2762-F138-4A5C-976F-8EAC2B608ADB}">
              <a16:predDERef xmlns:a16="http://schemas.microsoft.com/office/drawing/2014/main" pred="{CF47A412-B7F4-4835-A457-8C7F94A26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593081" y="46920150"/>
          <a:ext cx="428117" cy="387985"/>
        </a:xfrm>
        <a:prstGeom prst="rect">
          <a:avLst/>
        </a:prstGeom>
      </xdr:spPr>
    </xdr:pic>
    <xdr:clientData/>
  </xdr:oneCellAnchor>
  <xdr:oneCellAnchor>
    <xdr:from>
      <xdr:col>1</xdr:col>
      <xdr:colOff>9526</xdr:colOff>
      <xdr:row>238</xdr:row>
      <xdr:rowOff>0</xdr:rowOff>
    </xdr:from>
    <xdr:ext cx="428117" cy="387985"/>
    <xdr:pic>
      <xdr:nvPicPr>
        <xdr:cNvPr id="9" name="Picture 16">
          <a:extLst>
            <a:ext uri="{FF2B5EF4-FFF2-40B4-BE49-F238E27FC236}">
              <a16:creationId xmlns:a16="http://schemas.microsoft.com/office/drawing/2014/main" id="{258DAC1B-E067-4EDF-BB14-5D4869CAE726}"/>
            </a:ext>
            <a:ext uri="{147F2762-F138-4A5C-976F-8EAC2B608ADB}">
              <a16:predDERef xmlns:a16="http://schemas.microsoft.com/office/drawing/2014/main" pred="{CFB50DFC-103A-42E2-844C-30E79735D1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593081" y="46920150"/>
          <a:ext cx="428117" cy="38798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3</xdr:col>
      <xdr:colOff>9526</xdr:colOff>
      <xdr:row>291</xdr:row>
      <xdr:rowOff>0</xdr:rowOff>
    </xdr:from>
    <xdr:ext cx="428117" cy="387985"/>
    <xdr:pic>
      <xdr:nvPicPr>
        <xdr:cNvPr id="2" name="Picture 16">
          <a:extLst>
            <a:ext uri="{FF2B5EF4-FFF2-40B4-BE49-F238E27FC236}">
              <a16:creationId xmlns:a16="http://schemas.microsoft.com/office/drawing/2014/main" id="{2F534435-513B-40CF-B3A4-B105B484B71A}"/>
            </a:ext>
            <a:ext uri="{147F2762-F138-4A5C-976F-8EAC2B608ADB}">
              <a16:predDERef xmlns:a16="http://schemas.microsoft.com/office/drawing/2014/main" pred="{0AAE6369-4CC2-4F4A-9D95-7F55E7BC41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29201" y="77866875"/>
          <a:ext cx="428117" cy="387985"/>
        </a:xfrm>
        <a:prstGeom prst="rect">
          <a:avLst/>
        </a:prstGeom>
      </xdr:spPr>
    </xdr:pic>
    <xdr:clientData/>
  </xdr:oneCellAnchor>
  <xdr:oneCellAnchor>
    <xdr:from>
      <xdr:col>3</xdr:col>
      <xdr:colOff>9526</xdr:colOff>
      <xdr:row>291</xdr:row>
      <xdr:rowOff>0</xdr:rowOff>
    </xdr:from>
    <xdr:ext cx="428117" cy="387985"/>
    <xdr:pic>
      <xdr:nvPicPr>
        <xdr:cNvPr id="3" name="Picture 16">
          <a:extLst>
            <a:ext uri="{FF2B5EF4-FFF2-40B4-BE49-F238E27FC236}">
              <a16:creationId xmlns:a16="http://schemas.microsoft.com/office/drawing/2014/main" id="{2D813BED-EFC3-4845-9F81-63DF13822713}"/>
            </a:ext>
            <a:ext uri="{147F2762-F138-4A5C-976F-8EAC2B608ADB}">
              <a16:predDERef xmlns:a16="http://schemas.microsoft.com/office/drawing/2014/main" pred="{6AF53858-C983-4CC4-8AD0-4854D88516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29201" y="77866875"/>
          <a:ext cx="428117" cy="387985"/>
        </a:xfrm>
        <a:prstGeom prst="rect">
          <a:avLst/>
        </a:prstGeom>
      </xdr:spPr>
    </xdr:pic>
    <xdr:clientData/>
  </xdr:oneCellAnchor>
  <xdr:oneCellAnchor>
    <xdr:from>
      <xdr:col>3</xdr:col>
      <xdr:colOff>9526</xdr:colOff>
      <xdr:row>291</xdr:row>
      <xdr:rowOff>0</xdr:rowOff>
    </xdr:from>
    <xdr:ext cx="428117" cy="387985"/>
    <xdr:pic>
      <xdr:nvPicPr>
        <xdr:cNvPr id="4" name="Picture 3">
          <a:extLst>
            <a:ext uri="{FF2B5EF4-FFF2-40B4-BE49-F238E27FC236}">
              <a16:creationId xmlns:a16="http://schemas.microsoft.com/office/drawing/2014/main" id="{69D786F5-6F55-4674-B7A3-A4D07D33CF00}"/>
            </a:ext>
            <a:ext uri="{147F2762-F138-4A5C-976F-8EAC2B608ADB}">
              <a16:predDERef xmlns:a16="http://schemas.microsoft.com/office/drawing/2014/main" pred="{9AAD8C37-9F31-42D6-B55C-DECF7BA1FD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29201" y="77866875"/>
          <a:ext cx="428117" cy="387985"/>
        </a:xfrm>
        <a:prstGeom prst="rect">
          <a:avLst/>
        </a:prstGeom>
      </xdr:spPr>
    </xdr:pic>
    <xdr:clientData/>
  </xdr:oneCellAnchor>
  <xdr:oneCellAnchor>
    <xdr:from>
      <xdr:col>3</xdr:col>
      <xdr:colOff>9526</xdr:colOff>
      <xdr:row>291</xdr:row>
      <xdr:rowOff>0</xdr:rowOff>
    </xdr:from>
    <xdr:ext cx="428117" cy="387985"/>
    <xdr:pic>
      <xdr:nvPicPr>
        <xdr:cNvPr id="5" name="Picture 16">
          <a:extLst>
            <a:ext uri="{FF2B5EF4-FFF2-40B4-BE49-F238E27FC236}">
              <a16:creationId xmlns:a16="http://schemas.microsoft.com/office/drawing/2014/main" id="{24AE84F9-731D-43F3-8164-F7AC2271C8E2}"/>
            </a:ext>
            <a:ext uri="{147F2762-F138-4A5C-976F-8EAC2B608ADB}">
              <a16:predDERef xmlns:a16="http://schemas.microsoft.com/office/drawing/2014/main" pred="{8CFC9701-C626-49FF-8D62-6DAF7DD43B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29201" y="77866875"/>
          <a:ext cx="428117" cy="387985"/>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mailto:APIsurvey@bis.doc.gov"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bis.doc.gov/index.php/api-survey"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commonchemistry.cas.org/" TargetMode="External"/><Relationship Id="rId2" Type="http://schemas.openxmlformats.org/officeDocument/2006/relationships/hyperlink" Target="https://iupac.org/what-we-do/nomenclature/brief-guides/" TargetMode="External"/><Relationship Id="rId1" Type="http://schemas.openxmlformats.org/officeDocument/2006/relationships/hyperlink" Target="https://www.cdc.gov/niosh/npg/npgdcas.html"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T18"/>
  <sheetViews>
    <sheetView showGridLines="0" tabSelected="1" zoomScaleNormal="100" zoomScalePageLayoutView="60" workbookViewId="0"/>
  </sheetViews>
  <sheetFormatPr defaultColWidth="9.140625" defaultRowHeight="15"/>
  <cols>
    <col min="1" max="1" width="9.140625" style="35"/>
    <col min="2" max="14" width="11.85546875" style="35" customWidth="1"/>
    <col min="15" max="16384" width="9.140625" style="1"/>
  </cols>
  <sheetData>
    <row r="1" spans="2:20" ht="16.5" thickBot="1">
      <c r="B1" s="656"/>
      <c r="C1" s="656"/>
      <c r="D1" s="656"/>
      <c r="E1" s="656"/>
      <c r="F1" s="656"/>
      <c r="G1" s="656"/>
      <c r="H1" s="656"/>
      <c r="I1" s="656"/>
      <c r="J1" s="656"/>
      <c r="K1" s="656"/>
      <c r="L1" s="656"/>
      <c r="M1" s="656"/>
      <c r="N1" s="656"/>
    </row>
    <row r="2" spans="2:20">
      <c r="B2" s="36"/>
      <c r="C2" s="37"/>
      <c r="D2" s="37"/>
      <c r="E2" s="657"/>
      <c r="F2" s="658"/>
      <c r="G2" s="658"/>
      <c r="H2" s="658"/>
      <c r="I2" s="658"/>
      <c r="J2" s="658"/>
      <c r="K2" s="37"/>
      <c r="L2" s="37"/>
      <c r="M2" s="37"/>
      <c r="N2" s="34" t="s">
        <v>0</v>
      </c>
    </row>
    <row r="3" spans="2:20">
      <c r="B3" s="38"/>
      <c r="E3" s="659"/>
      <c r="F3" s="659"/>
      <c r="G3" s="659"/>
      <c r="H3" s="659"/>
      <c r="I3" s="659"/>
      <c r="J3" s="659"/>
      <c r="L3" s="3"/>
      <c r="M3" s="46"/>
      <c r="N3" s="202" t="s">
        <v>1759</v>
      </c>
    </row>
    <row r="4" spans="2:20" ht="15.75" thickBot="1">
      <c r="B4" s="38"/>
      <c r="E4" s="660"/>
      <c r="F4" s="660"/>
      <c r="G4" s="660"/>
      <c r="H4" s="660"/>
      <c r="I4" s="660"/>
      <c r="J4" s="660"/>
      <c r="L4" s="3"/>
      <c r="N4" s="49" t="s">
        <v>1802</v>
      </c>
    </row>
    <row r="5" spans="2:20" ht="20.25" customHeight="1" thickBot="1">
      <c r="B5" s="673" t="s">
        <v>1</v>
      </c>
      <c r="C5" s="674"/>
      <c r="D5" s="674"/>
      <c r="E5" s="674"/>
      <c r="F5" s="674"/>
      <c r="G5" s="674"/>
      <c r="H5" s="674"/>
      <c r="I5" s="674"/>
      <c r="J5" s="674"/>
      <c r="K5" s="674"/>
      <c r="L5" s="674"/>
      <c r="M5" s="674"/>
      <c r="N5" s="675"/>
    </row>
    <row r="6" spans="2:20">
      <c r="B6" s="38"/>
      <c r="N6" s="39"/>
    </row>
    <row r="7" spans="2:20">
      <c r="B7" s="38"/>
      <c r="N7" s="39"/>
      <c r="R7" s="41"/>
    </row>
    <row r="8" spans="2:20">
      <c r="B8" s="38"/>
      <c r="N8" s="39"/>
    </row>
    <row r="9" spans="2:20">
      <c r="B9" s="38"/>
      <c r="N9" s="39"/>
    </row>
    <row r="10" spans="2:20">
      <c r="B10" s="38"/>
      <c r="N10" s="39"/>
    </row>
    <row r="11" spans="2:20" ht="15.75" thickBot="1">
      <c r="B11" s="38"/>
      <c r="N11" s="39"/>
    </row>
    <row r="12" spans="2:20" ht="18.75" customHeight="1" thickBot="1">
      <c r="B12" s="667" t="s">
        <v>2</v>
      </c>
      <c r="C12" s="668"/>
      <c r="D12" s="668"/>
      <c r="E12" s="668"/>
      <c r="F12" s="668"/>
      <c r="G12" s="668"/>
      <c r="H12" s="668"/>
      <c r="I12" s="668"/>
      <c r="J12" s="668"/>
      <c r="K12" s="668"/>
      <c r="L12" s="668"/>
      <c r="M12" s="668"/>
      <c r="N12" s="669"/>
    </row>
    <row r="13" spans="2:20" ht="87" customHeight="1">
      <c r="B13" s="670" t="s">
        <v>1570</v>
      </c>
      <c r="C13" s="671"/>
      <c r="D13" s="671"/>
      <c r="E13" s="671"/>
      <c r="F13" s="671"/>
      <c r="G13" s="671"/>
      <c r="H13" s="671"/>
      <c r="I13" s="671"/>
      <c r="J13" s="671"/>
      <c r="K13" s="671"/>
      <c r="L13" s="671"/>
      <c r="M13" s="671"/>
      <c r="N13" s="672"/>
    </row>
    <row r="14" spans="2:20" ht="19.5" customHeight="1" thickBot="1">
      <c r="B14" s="667" t="s">
        <v>3</v>
      </c>
      <c r="C14" s="668"/>
      <c r="D14" s="668"/>
      <c r="E14" s="668"/>
      <c r="F14" s="668"/>
      <c r="G14" s="668"/>
      <c r="H14" s="668"/>
      <c r="I14" s="668"/>
      <c r="J14" s="668"/>
      <c r="K14" s="668"/>
      <c r="L14" s="668"/>
      <c r="M14" s="668"/>
      <c r="N14" s="669"/>
      <c r="T14" s="21"/>
    </row>
    <row r="15" spans="2:20" ht="120" customHeight="1">
      <c r="B15" s="670" t="s">
        <v>1771</v>
      </c>
      <c r="C15" s="671"/>
      <c r="D15" s="671"/>
      <c r="E15" s="671"/>
      <c r="F15" s="671"/>
      <c r="G15" s="671"/>
      <c r="H15" s="671"/>
      <c r="I15" s="671"/>
      <c r="J15" s="671"/>
      <c r="K15" s="671"/>
      <c r="L15" s="671"/>
      <c r="M15" s="671"/>
      <c r="N15" s="672"/>
    </row>
    <row r="16" spans="2:20" ht="19.5" customHeight="1" thickBot="1">
      <c r="B16" s="667" t="s">
        <v>4</v>
      </c>
      <c r="C16" s="668"/>
      <c r="D16" s="668"/>
      <c r="E16" s="668"/>
      <c r="F16" s="668"/>
      <c r="G16" s="668"/>
      <c r="H16" s="668"/>
      <c r="I16" s="668"/>
      <c r="J16" s="668"/>
      <c r="K16" s="668"/>
      <c r="L16" s="668"/>
      <c r="M16" s="668"/>
      <c r="N16" s="669"/>
    </row>
    <row r="17" spans="2:14" ht="60.75" customHeight="1">
      <c r="B17" s="661" t="s">
        <v>1569</v>
      </c>
      <c r="C17" s="662"/>
      <c r="D17" s="662"/>
      <c r="E17" s="662"/>
      <c r="F17" s="662"/>
      <c r="G17" s="662"/>
      <c r="H17" s="662"/>
      <c r="I17" s="662"/>
      <c r="J17" s="662"/>
      <c r="K17" s="662"/>
      <c r="L17" s="662"/>
      <c r="M17" s="662"/>
      <c r="N17" s="663"/>
    </row>
    <row r="18" spans="2:14" ht="15.75" thickBot="1">
      <c r="B18" s="664" t="s">
        <v>5</v>
      </c>
      <c r="C18" s="665"/>
      <c r="D18" s="665"/>
      <c r="E18" s="665"/>
      <c r="F18" s="665"/>
      <c r="G18" s="665"/>
      <c r="H18" s="665"/>
      <c r="I18" s="665"/>
      <c r="J18" s="665"/>
      <c r="K18" s="665"/>
      <c r="L18" s="665"/>
      <c r="M18" s="665"/>
      <c r="N18" s="666"/>
    </row>
  </sheetData>
  <sheetProtection algorithmName="SHA-512" hashValue="RQ2HVAaPmMdMXkx7GIUrexf7ELWQJBdavYqmJxIzX+m5DF1fNtipiHODljKJonffwhFmG5RFG2ST2YSrdjgiqw==" saltValue="1nmSjDcOtPDqKpN0Z7TR6A==" spinCount="100000" sheet="1" objects="1" scenarios="1"/>
  <mergeCells count="10">
    <mergeCell ref="B1:N1"/>
    <mergeCell ref="E2:J4"/>
    <mergeCell ref="B17:N17"/>
    <mergeCell ref="B18:N18"/>
    <mergeCell ref="B12:N12"/>
    <mergeCell ref="B13:N13"/>
    <mergeCell ref="B14:N14"/>
    <mergeCell ref="B15:N15"/>
    <mergeCell ref="B16:N16"/>
    <mergeCell ref="B5:N5"/>
  </mergeCells>
  <hyperlinks>
    <hyperlink ref="N2" location="'II. Table of Contents'!A1" display="Next Page" xr:uid="{00000000-0004-0000-0000-000000000000}"/>
  </hyperlinks>
  <printOptions horizontalCentered="1" verticalCentered="1"/>
  <pageMargins left="0.35" right="0.35" top="0.5" bottom="0.5" header="0.05" footer="0.25"/>
  <pageSetup scale="8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BDB53-828A-4CD5-82F1-4E0C10521A3A}">
  <dimension ref="A1:U355"/>
  <sheetViews>
    <sheetView showGridLines="0" zoomScale="80" zoomScaleNormal="80" workbookViewId="0">
      <pane ySplit="9" topLeftCell="A10" activePane="bottomLeft" state="frozen"/>
      <selection activeCell="S56" sqref="S56"/>
      <selection pane="bottomLeft"/>
    </sheetView>
  </sheetViews>
  <sheetFormatPr defaultRowHeight="15"/>
  <cols>
    <col min="1" max="1" width="4.42578125" customWidth="1"/>
    <col min="2" max="2" width="19.28515625" style="3" customWidth="1"/>
    <col min="3" max="3" width="28.42578125" style="3" customWidth="1"/>
    <col min="4" max="4" width="26.5703125" style="3" customWidth="1"/>
    <col min="5" max="5" width="20.42578125" style="71" customWidth="1"/>
    <col min="6" max="6" width="16.5703125" style="5" customWidth="1"/>
    <col min="7" max="7" width="25" style="5" customWidth="1"/>
    <col min="8" max="11" width="25.140625" style="5" customWidth="1"/>
    <col min="12" max="12" width="24.5703125" style="5" customWidth="1"/>
    <col min="13" max="13" width="6" style="272" customWidth="1"/>
    <col min="14" max="14" width="25.140625" style="5" customWidth="1"/>
    <col min="15" max="15" width="24.5703125" style="5" customWidth="1"/>
    <col min="16" max="16" width="5.85546875" style="272" customWidth="1"/>
    <col min="17" max="17" width="25.28515625" style="5" customWidth="1"/>
    <col min="18" max="18" width="25.140625" style="5" customWidth="1"/>
  </cols>
  <sheetData>
    <row r="1" spans="1:21" s="289" customFormat="1" ht="15.75" thickBot="1">
      <c r="B1" s="3"/>
      <c r="C1" s="3"/>
      <c r="D1" s="3"/>
      <c r="E1" s="71"/>
      <c r="F1" s="272"/>
      <c r="G1" s="272"/>
      <c r="H1" s="272"/>
      <c r="I1" s="272"/>
      <c r="J1" s="272"/>
      <c r="K1" s="272"/>
      <c r="L1" s="272"/>
      <c r="M1" s="272"/>
      <c r="N1" s="272"/>
      <c r="O1" s="272"/>
      <c r="P1" s="272"/>
      <c r="Q1" s="272"/>
      <c r="R1" s="272"/>
    </row>
    <row r="2" spans="1:21" s="1" customFormat="1" ht="15.75" customHeight="1">
      <c r="B2" s="653" t="s">
        <v>6</v>
      </c>
      <c r="C2" s="234"/>
      <c r="D2" s="234"/>
      <c r="E2" s="234"/>
      <c r="F2" s="234"/>
      <c r="G2" s="234"/>
      <c r="H2" s="234"/>
      <c r="I2" s="234"/>
      <c r="J2" s="234"/>
      <c r="K2" s="234"/>
      <c r="L2" s="234"/>
      <c r="M2" s="234"/>
      <c r="N2" s="234"/>
      <c r="O2" s="234"/>
      <c r="P2" s="234"/>
      <c r="Q2" s="234"/>
      <c r="R2" s="654" t="s">
        <v>0</v>
      </c>
    </row>
    <row r="3" spans="1:21" ht="15.75" thickBot="1">
      <c r="A3" s="80"/>
      <c r="B3" s="915" t="s">
        <v>1287</v>
      </c>
      <c r="C3" s="1038"/>
      <c r="D3" s="1038"/>
      <c r="E3" s="1038"/>
      <c r="F3" s="1038"/>
      <c r="G3" s="1038"/>
      <c r="H3" s="1038"/>
      <c r="I3" s="1038"/>
      <c r="J3" s="1038"/>
      <c r="K3" s="1038"/>
      <c r="L3" s="1038"/>
      <c r="M3" s="1038"/>
      <c r="N3" s="1038"/>
      <c r="O3" s="1038"/>
      <c r="P3" s="1038"/>
      <c r="Q3" s="1038"/>
      <c r="R3" s="1039"/>
      <c r="S3" s="80"/>
      <c r="T3" s="80"/>
      <c r="U3" s="80"/>
    </row>
    <row r="4" spans="1:21" s="80" customFormat="1" ht="27.6" customHeight="1" thickBot="1">
      <c r="B4" s="1035" t="s">
        <v>1842</v>
      </c>
      <c r="C4" s="1036"/>
      <c r="D4" s="1036"/>
      <c r="E4" s="1036"/>
      <c r="F4" s="1036"/>
      <c r="G4" s="1036"/>
      <c r="H4" s="1036"/>
      <c r="I4" s="1036"/>
      <c r="J4" s="1036"/>
      <c r="K4" s="1036"/>
      <c r="L4" s="1036"/>
      <c r="M4" s="1036"/>
      <c r="N4" s="1036"/>
      <c r="O4" s="1036"/>
      <c r="P4" s="1036"/>
      <c r="Q4" s="1037"/>
      <c r="R4" s="368"/>
    </row>
    <row r="5" spans="1:21" ht="76.150000000000006" customHeight="1" thickBot="1">
      <c r="A5" s="55"/>
      <c r="B5" s="1023" t="s">
        <v>1834</v>
      </c>
      <c r="C5" s="1024"/>
      <c r="D5" s="1024"/>
      <c r="E5" s="1024"/>
      <c r="F5" s="1024"/>
      <c r="G5" s="1024"/>
      <c r="H5" s="1024"/>
      <c r="I5" s="1024"/>
      <c r="J5" s="1024"/>
      <c r="K5" s="1024"/>
      <c r="L5" s="1024"/>
      <c r="M5" s="1024"/>
      <c r="N5" s="1024"/>
      <c r="O5" s="1024"/>
      <c r="P5" s="1024"/>
      <c r="Q5" s="1024"/>
      <c r="R5" s="1025"/>
      <c r="S5" s="80"/>
      <c r="T5" s="80"/>
      <c r="U5" s="80"/>
    </row>
    <row r="6" spans="1:21" s="80" customFormat="1" ht="19.350000000000001" customHeight="1" thickBot="1">
      <c r="A6" s="55"/>
      <c r="B6" s="341" t="s">
        <v>1567</v>
      </c>
      <c r="C6" s="285"/>
      <c r="D6" s="285"/>
      <c r="E6" s="285"/>
      <c r="F6" s="227"/>
      <c r="G6" s="227"/>
      <c r="H6" s="227"/>
      <c r="I6" s="227"/>
      <c r="J6" s="1021" t="s">
        <v>1832</v>
      </c>
      <c r="K6" s="1022"/>
      <c r="L6" s="1021" t="s">
        <v>1833</v>
      </c>
      <c r="M6" s="1026"/>
      <c r="N6" s="1026"/>
      <c r="O6" s="1026"/>
      <c r="P6" s="1026"/>
      <c r="Q6" s="1026"/>
      <c r="R6" s="1027"/>
    </row>
    <row r="7" spans="1:21" s="210" customFormat="1" ht="23.1" customHeight="1">
      <c r="A7" s="209"/>
      <c r="B7" s="1030" t="s">
        <v>1493</v>
      </c>
      <c r="C7" s="1031"/>
      <c r="D7" s="1031"/>
      <c r="E7" s="1031"/>
      <c r="F7" s="549" t="s">
        <v>1234</v>
      </c>
      <c r="G7" s="335" t="s">
        <v>1235</v>
      </c>
      <c r="H7" s="331" t="s">
        <v>1236</v>
      </c>
      <c r="I7" s="333" t="s">
        <v>1237</v>
      </c>
      <c r="J7" s="329" t="s">
        <v>1238</v>
      </c>
      <c r="K7" s="330" t="s">
        <v>1239</v>
      </c>
      <c r="L7" s="1045" t="s">
        <v>1240</v>
      </c>
      <c r="M7" s="1046"/>
      <c r="N7" s="335" t="s">
        <v>1241</v>
      </c>
      <c r="O7" s="1047" t="s">
        <v>1242</v>
      </c>
      <c r="P7" s="1046"/>
      <c r="Q7" s="335" t="s">
        <v>1243</v>
      </c>
      <c r="R7" s="330" t="s">
        <v>1244</v>
      </c>
    </row>
    <row r="8" spans="1:21" s="210" customFormat="1" ht="23.1" customHeight="1">
      <c r="A8" s="209"/>
      <c r="B8" s="1032"/>
      <c r="C8" s="1033"/>
      <c r="D8" s="1033"/>
      <c r="E8" s="1033"/>
      <c r="F8" s="1050" t="s">
        <v>22</v>
      </c>
      <c r="G8" s="1028" t="s">
        <v>1762</v>
      </c>
      <c r="H8" s="1048" t="s">
        <v>1501</v>
      </c>
      <c r="I8" s="1015" t="s">
        <v>1503</v>
      </c>
      <c r="J8" s="1017" t="s">
        <v>1206</v>
      </c>
      <c r="K8" s="1019" t="s">
        <v>1764</v>
      </c>
      <c r="L8" s="1041" t="s">
        <v>1635</v>
      </c>
      <c r="M8" s="1042"/>
      <c r="N8" s="1028" t="s">
        <v>1520</v>
      </c>
      <c r="O8" s="1048" t="s">
        <v>1765</v>
      </c>
      <c r="P8" s="1042"/>
      <c r="Q8" s="1029" t="s">
        <v>1519</v>
      </c>
      <c r="R8" s="1053" t="s">
        <v>1500</v>
      </c>
    </row>
    <row r="9" spans="1:21" ht="36" customHeight="1" thickBot="1">
      <c r="A9" s="80"/>
      <c r="B9" s="551" t="s">
        <v>220</v>
      </c>
      <c r="C9" s="1033" t="s">
        <v>219</v>
      </c>
      <c r="D9" s="1033"/>
      <c r="E9" s="1033"/>
      <c r="F9" s="1051"/>
      <c r="G9" s="1040"/>
      <c r="H9" s="1052"/>
      <c r="I9" s="1016"/>
      <c r="J9" s="1018"/>
      <c r="K9" s="1020"/>
      <c r="L9" s="1043"/>
      <c r="M9" s="1044"/>
      <c r="N9" s="1029"/>
      <c r="O9" s="1049"/>
      <c r="P9" s="1044"/>
      <c r="Q9" s="1040"/>
      <c r="R9" s="1054"/>
      <c r="S9" s="80"/>
      <c r="T9" s="80"/>
      <c r="U9" s="80"/>
    </row>
    <row r="10" spans="1:21" s="2" customFormat="1">
      <c r="B10" s="610" t="s">
        <v>926</v>
      </c>
      <c r="C10" s="1007" t="s">
        <v>868</v>
      </c>
      <c r="D10" s="1007"/>
      <c r="E10" s="1007"/>
      <c r="F10" s="546"/>
      <c r="G10" s="232"/>
      <c r="H10" s="232"/>
      <c r="I10" s="233"/>
      <c r="J10" s="231"/>
      <c r="K10" s="275"/>
      <c r="L10" s="231"/>
      <c r="M10" s="440"/>
      <c r="N10" s="342"/>
      <c r="O10" s="644"/>
      <c r="P10" s="440"/>
      <c r="Q10" s="343"/>
      <c r="R10" s="649"/>
      <c r="S10" s="611"/>
    </row>
    <row r="11" spans="1:21" s="2" customFormat="1">
      <c r="B11" s="610" t="s">
        <v>221</v>
      </c>
      <c r="C11" s="1007" t="s">
        <v>1134</v>
      </c>
      <c r="D11" s="1007"/>
      <c r="E11" s="1007"/>
      <c r="F11" s="546"/>
      <c r="G11" s="229"/>
      <c r="H11" s="229"/>
      <c r="I11" s="228"/>
      <c r="J11" s="230"/>
      <c r="K11" s="276"/>
      <c r="L11" s="230"/>
      <c r="M11" s="441"/>
      <c r="N11" s="301"/>
      <c r="O11" s="645"/>
      <c r="P11" s="229"/>
      <c r="Q11" s="229"/>
      <c r="R11" s="354"/>
    </row>
    <row r="12" spans="1:21" s="2" customFormat="1">
      <c r="B12" s="610" t="s">
        <v>927</v>
      </c>
      <c r="C12" s="1007" t="s">
        <v>1135</v>
      </c>
      <c r="D12" s="1007"/>
      <c r="E12" s="1007"/>
      <c r="F12" s="546"/>
      <c r="G12" s="229"/>
      <c r="H12" s="229"/>
      <c r="I12" s="228"/>
      <c r="J12" s="230"/>
      <c r="K12" s="276"/>
      <c r="L12" s="230"/>
      <c r="M12" s="441"/>
      <c r="N12" s="301"/>
      <c r="O12" s="645"/>
      <c r="P12" s="229"/>
      <c r="Q12" s="229"/>
      <c r="R12" s="354"/>
    </row>
    <row r="13" spans="1:21" s="2" customFormat="1">
      <c r="B13" s="612" t="s">
        <v>928</v>
      </c>
      <c r="C13" s="1034" t="s">
        <v>869</v>
      </c>
      <c r="D13" s="1034"/>
      <c r="E13" s="1034"/>
      <c r="F13" s="547"/>
      <c r="G13" s="229"/>
      <c r="H13" s="229"/>
      <c r="I13" s="228"/>
      <c r="J13" s="230"/>
      <c r="K13" s="276"/>
      <c r="L13" s="230"/>
      <c r="M13" s="441"/>
      <c r="N13" s="301"/>
      <c r="O13" s="645"/>
      <c r="P13" s="229"/>
      <c r="Q13" s="229"/>
      <c r="R13" s="354"/>
    </row>
    <row r="14" spans="1:21" s="2" customFormat="1">
      <c r="B14" s="610" t="s">
        <v>929</v>
      </c>
      <c r="C14" s="1007" t="s">
        <v>870</v>
      </c>
      <c r="D14" s="1007"/>
      <c r="E14" s="1007"/>
      <c r="F14" s="547"/>
      <c r="G14" s="229"/>
      <c r="H14" s="229"/>
      <c r="I14" s="228"/>
      <c r="J14" s="230"/>
      <c r="K14" s="276"/>
      <c r="L14" s="230"/>
      <c r="M14" s="441"/>
      <c r="N14" s="301"/>
      <c r="O14" s="645"/>
      <c r="P14" s="229"/>
      <c r="Q14" s="229"/>
      <c r="R14" s="354"/>
    </row>
    <row r="15" spans="1:21" s="2" customFormat="1">
      <c r="B15" s="610" t="s">
        <v>222</v>
      </c>
      <c r="C15" s="1007" t="s">
        <v>1136</v>
      </c>
      <c r="D15" s="1007"/>
      <c r="E15" s="1007"/>
      <c r="F15" s="547"/>
      <c r="G15" s="229"/>
      <c r="H15" s="229"/>
      <c r="I15" s="228"/>
      <c r="J15" s="230"/>
      <c r="K15" s="276"/>
      <c r="L15" s="230"/>
      <c r="M15" s="441"/>
      <c r="N15" s="301"/>
      <c r="O15" s="645"/>
      <c r="P15" s="229"/>
      <c r="Q15" s="229"/>
      <c r="R15" s="354"/>
    </row>
    <row r="16" spans="1:21" s="2" customFormat="1">
      <c r="B16" s="612" t="s">
        <v>930</v>
      </c>
      <c r="C16" s="1034" t="s">
        <v>1290</v>
      </c>
      <c r="D16" s="1034"/>
      <c r="E16" s="1034"/>
      <c r="F16" s="547"/>
      <c r="G16" s="229"/>
      <c r="H16" s="229"/>
      <c r="I16" s="228"/>
      <c r="J16" s="230"/>
      <c r="K16" s="276"/>
      <c r="L16" s="230"/>
      <c r="M16" s="441"/>
      <c r="N16" s="301"/>
      <c r="O16" s="645"/>
      <c r="P16" s="229"/>
      <c r="Q16" s="229"/>
      <c r="R16" s="354"/>
    </row>
    <row r="17" spans="2:18" s="2" customFormat="1">
      <c r="B17" s="612" t="s">
        <v>223</v>
      </c>
      <c r="C17" s="1034" t="s">
        <v>1291</v>
      </c>
      <c r="D17" s="1034"/>
      <c r="E17" s="1034"/>
      <c r="F17" s="547"/>
      <c r="G17" s="229"/>
      <c r="H17" s="229"/>
      <c r="I17" s="228"/>
      <c r="J17" s="230"/>
      <c r="K17" s="276"/>
      <c r="L17" s="230"/>
      <c r="M17" s="441"/>
      <c r="N17" s="301"/>
      <c r="O17" s="645"/>
      <c r="P17" s="229"/>
      <c r="Q17" s="229"/>
      <c r="R17" s="354"/>
    </row>
    <row r="18" spans="2:18" s="2" customFormat="1">
      <c r="B18" s="610" t="s">
        <v>931</v>
      </c>
      <c r="C18" s="1007" t="s">
        <v>871</v>
      </c>
      <c r="D18" s="1007"/>
      <c r="E18" s="1007"/>
      <c r="F18" s="547"/>
      <c r="G18" s="229"/>
      <c r="H18" s="229"/>
      <c r="I18" s="228"/>
      <c r="J18" s="230"/>
      <c r="K18" s="276"/>
      <c r="L18" s="230"/>
      <c r="M18" s="441"/>
      <c r="N18" s="301"/>
      <c r="O18" s="645"/>
      <c r="P18" s="229"/>
      <c r="Q18" s="229"/>
      <c r="R18" s="354"/>
    </row>
    <row r="19" spans="2:18" s="2" customFormat="1">
      <c r="B19" s="612" t="s">
        <v>1090</v>
      </c>
      <c r="C19" s="1034" t="s">
        <v>1292</v>
      </c>
      <c r="D19" s="1034"/>
      <c r="E19" s="1034"/>
      <c r="F19" s="547"/>
      <c r="G19" s="229"/>
      <c r="H19" s="229"/>
      <c r="I19" s="228"/>
      <c r="J19" s="230"/>
      <c r="K19" s="276"/>
      <c r="L19" s="230"/>
      <c r="M19" s="441"/>
      <c r="N19" s="301"/>
      <c r="O19" s="645"/>
      <c r="P19" s="229"/>
      <c r="Q19" s="229"/>
      <c r="R19" s="354"/>
    </row>
    <row r="20" spans="2:18" s="2" customFormat="1">
      <c r="B20" s="610" t="s">
        <v>932</v>
      </c>
      <c r="C20" s="1007" t="s">
        <v>1293</v>
      </c>
      <c r="D20" s="1007"/>
      <c r="E20" s="1007"/>
      <c r="F20" s="548"/>
      <c r="G20" s="229"/>
      <c r="H20" s="229"/>
      <c r="I20" s="228"/>
      <c r="J20" s="230"/>
      <c r="K20" s="276"/>
      <c r="L20" s="230"/>
      <c r="M20" s="441"/>
      <c r="N20" s="301"/>
      <c r="O20" s="645"/>
      <c r="P20" s="301"/>
      <c r="Q20" s="301"/>
      <c r="R20" s="354"/>
    </row>
    <row r="21" spans="2:18" s="2" customFormat="1">
      <c r="B21" s="612" t="s">
        <v>933</v>
      </c>
      <c r="C21" s="1034" t="s">
        <v>872</v>
      </c>
      <c r="D21" s="1034"/>
      <c r="E21" s="1034"/>
      <c r="F21" s="548"/>
      <c r="G21" s="229"/>
      <c r="H21" s="229"/>
      <c r="I21" s="228"/>
      <c r="J21" s="230"/>
      <c r="K21" s="276"/>
      <c r="L21" s="230"/>
      <c r="M21" s="441"/>
      <c r="N21" s="301"/>
      <c r="O21" s="645"/>
      <c r="P21" s="301"/>
      <c r="Q21" s="301"/>
      <c r="R21" s="354"/>
    </row>
    <row r="22" spans="2:18" s="2" customFormat="1">
      <c r="B22" s="610" t="s">
        <v>934</v>
      </c>
      <c r="C22" s="1007" t="s">
        <v>873</v>
      </c>
      <c r="D22" s="1007"/>
      <c r="E22" s="1007"/>
      <c r="F22" s="548"/>
      <c r="G22" s="229"/>
      <c r="H22" s="229"/>
      <c r="I22" s="228"/>
      <c r="J22" s="230"/>
      <c r="K22" s="276"/>
      <c r="L22" s="230"/>
      <c r="M22" s="441"/>
      <c r="N22" s="301"/>
      <c r="O22" s="645"/>
      <c r="P22" s="301"/>
      <c r="Q22" s="301"/>
      <c r="R22" s="354"/>
    </row>
    <row r="23" spans="2:18" s="2" customFormat="1">
      <c r="B23" s="612" t="s">
        <v>935</v>
      </c>
      <c r="C23" s="1034" t="s">
        <v>1294</v>
      </c>
      <c r="D23" s="1034"/>
      <c r="E23" s="1034"/>
      <c r="F23" s="548"/>
      <c r="G23" s="229"/>
      <c r="H23" s="229"/>
      <c r="I23" s="228"/>
      <c r="J23" s="230"/>
      <c r="K23" s="276"/>
      <c r="L23" s="230"/>
      <c r="M23" s="441"/>
      <c r="N23" s="301"/>
      <c r="O23" s="645"/>
      <c r="P23" s="301"/>
      <c r="Q23" s="301"/>
      <c r="R23" s="354"/>
    </row>
    <row r="24" spans="2:18" s="2" customFormat="1">
      <c r="B24" s="610" t="s">
        <v>936</v>
      </c>
      <c r="C24" s="1007" t="s">
        <v>874</v>
      </c>
      <c r="D24" s="1007"/>
      <c r="E24" s="1007"/>
      <c r="F24" s="548"/>
      <c r="G24" s="229"/>
      <c r="H24" s="229"/>
      <c r="I24" s="228"/>
      <c r="J24" s="230"/>
      <c r="K24" s="276"/>
      <c r="L24" s="230"/>
      <c r="M24" s="441"/>
      <c r="N24" s="301"/>
      <c r="O24" s="645"/>
      <c r="P24" s="301"/>
      <c r="Q24" s="301"/>
      <c r="R24" s="354"/>
    </row>
    <row r="25" spans="2:18" s="2" customFormat="1">
      <c r="B25" s="610" t="s">
        <v>937</v>
      </c>
      <c r="C25" s="1007" t="s">
        <v>875</v>
      </c>
      <c r="D25" s="1007"/>
      <c r="E25" s="1007"/>
      <c r="F25" s="548"/>
      <c r="G25" s="229"/>
      <c r="H25" s="229"/>
      <c r="I25" s="228"/>
      <c r="J25" s="230"/>
      <c r="K25" s="276"/>
      <c r="L25" s="230"/>
      <c r="M25" s="441"/>
      <c r="N25" s="301"/>
      <c r="O25" s="645"/>
      <c r="P25" s="301"/>
      <c r="Q25" s="301"/>
      <c r="R25" s="354"/>
    </row>
    <row r="26" spans="2:18" s="2" customFormat="1">
      <c r="B26" s="612" t="s">
        <v>938</v>
      </c>
      <c r="C26" s="1034" t="s">
        <v>876</v>
      </c>
      <c r="D26" s="1034"/>
      <c r="E26" s="1034"/>
      <c r="F26" s="548"/>
      <c r="G26" s="229"/>
      <c r="H26" s="229"/>
      <c r="I26" s="228"/>
      <c r="J26" s="230"/>
      <c r="K26" s="276"/>
      <c r="L26" s="230"/>
      <c r="M26" s="441"/>
      <c r="N26" s="301"/>
      <c r="O26" s="645"/>
      <c r="P26" s="301"/>
      <c r="Q26" s="301"/>
      <c r="R26" s="354"/>
    </row>
    <row r="27" spans="2:18" s="2" customFormat="1">
      <c r="B27" s="610" t="s">
        <v>939</v>
      </c>
      <c r="C27" s="1007" t="s">
        <v>877</v>
      </c>
      <c r="D27" s="1007"/>
      <c r="E27" s="1007"/>
      <c r="F27" s="548"/>
      <c r="G27" s="229"/>
      <c r="H27" s="229"/>
      <c r="I27" s="228"/>
      <c r="J27" s="230"/>
      <c r="K27" s="276"/>
      <c r="L27" s="230"/>
      <c r="M27" s="441"/>
      <c r="N27" s="301"/>
      <c r="O27" s="645"/>
      <c r="P27" s="301"/>
      <c r="Q27" s="301"/>
      <c r="R27" s="354"/>
    </row>
    <row r="28" spans="2:18" s="2" customFormat="1">
      <c r="B28" s="612" t="s">
        <v>940</v>
      </c>
      <c r="C28" s="1034" t="s">
        <v>1295</v>
      </c>
      <c r="D28" s="1034"/>
      <c r="E28" s="1034"/>
      <c r="F28" s="548"/>
      <c r="G28" s="229"/>
      <c r="H28" s="229"/>
      <c r="I28" s="228"/>
      <c r="J28" s="230"/>
      <c r="K28" s="276"/>
      <c r="L28" s="230"/>
      <c r="M28" s="441"/>
      <c r="N28" s="301"/>
      <c r="O28" s="645"/>
      <c r="P28" s="301"/>
      <c r="Q28" s="301"/>
      <c r="R28" s="354"/>
    </row>
    <row r="29" spans="2:18" s="2" customFormat="1">
      <c r="B29" s="610" t="s">
        <v>941</v>
      </c>
      <c r="C29" s="1007" t="s">
        <v>1296</v>
      </c>
      <c r="D29" s="1007"/>
      <c r="E29" s="1007"/>
      <c r="F29" s="548"/>
      <c r="G29" s="229"/>
      <c r="H29" s="229"/>
      <c r="I29" s="228"/>
      <c r="J29" s="230"/>
      <c r="K29" s="276"/>
      <c r="L29" s="230"/>
      <c r="M29" s="441"/>
      <c r="N29" s="301"/>
      <c r="O29" s="645"/>
      <c r="P29" s="301"/>
      <c r="Q29" s="301"/>
      <c r="R29" s="354"/>
    </row>
    <row r="30" spans="2:18" s="2" customFormat="1">
      <c r="B30" s="610" t="s">
        <v>942</v>
      </c>
      <c r="C30" s="1007" t="s">
        <v>1297</v>
      </c>
      <c r="D30" s="1007"/>
      <c r="E30" s="1007"/>
      <c r="F30" s="548"/>
      <c r="G30" s="229"/>
      <c r="H30" s="229"/>
      <c r="I30" s="228"/>
      <c r="J30" s="230"/>
      <c r="K30" s="276"/>
      <c r="L30" s="230"/>
      <c r="M30" s="441"/>
      <c r="N30" s="301"/>
      <c r="O30" s="645"/>
      <c r="P30" s="301"/>
      <c r="Q30" s="301"/>
      <c r="R30" s="354"/>
    </row>
    <row r="31" spans="2:18" s="2" customFormat="1">
      <c r="B31" s="610" t="s">
        <v>943</v>
      </c>
      <c r="C31" s="1007" t="s">
        <v>878</v>
      </c>
      <c r="D31" s="1007"/>
      <c r="E31" s="1007"/>
      <c r="F31" s="548"/>
      <c r="G31" s="229"/>
      <c r="H31" s="229"/>
      <c r="I31" s="228"/>
      <c r="J31" s="230"/>
      <c r="K31" s="276"/>
      <c r="L31" s="230"/>
      <c r="M31" s="441"/>
      <c r="N31" s="301"/>
      <c r="O31" s="645"/>
      <c r="P31" s="301"/>
      <c r="Q31" s="301"/>
      <c r="R31" s="354"/>
    </row>
    <row r="32" spans="2:18" s="2" customFormat="1">
      <c r="B32" s="610" t="s">
        <v>944</v>
      </c>
      <c r="C32" s="1007" t="s">
        <v>879</v>
      </c>
      <c r="D32" s="1007"/>
      <c r="E32" s="1007"/>
      <c r="F32" s="548"/>
      <c r="G32" s="229"/>
      <c r="H32" s="229"/>
      <c r="I32" s="228"/>
      <c r="J32" s="230"/>
      <c r="K32" s="276"/>
      <c r="L32" s="230"/>
      <c r="M32" s="441"/>
      <c r="N32" s="301"/>
      <c r="O32" s="645"/>
      <c r="P32" s="301"/>
      <c r="Q32" s="301"/>
      <c r="R32" s="354"/>
    </row>
    <row r="33" spans="2:18" s="2" customFormat="1">
      <c r="B33" s="610" t="s">
        <v>945</v>
      </c>
      <c r="C33" s="1007" t="s">
        <v>880</v>
      </c>
      <c r="D33" s="1007"/>
      <c r="E33" s="1007"/>
      <c r="F33" s="548"/>
      <c r="G33" s="229"/>
      <c r="H33" s="229"/>
      <c r="I33" s="228"/>
      <c r="J33" s="230"/>
      <c r="K33" s="276"/>
      <c r="L33" s="230"/>
      <c r="M33" s="441"/>
      <c r="N33" s="301"/>
      <c r="O33" s="645"/>
      <c r="P33" s="301"/>
      <c r="Q33" s="301"/>
      <c r="R33" s="354"/>
    </row>
    <row r="34" spans="2:18" s="2" customFormat="1">
      <c r="B34" s="610" t="s">
        <v>946</v>
      </c>
      <c r="C34" s="1007" t="s">
        <v>1298</v>
      </c>
      <c r="D34" s="1007"/>
      <c r="E34" s="1007"/>
      <c r="F34" s="548"/>
      <c r="G34" s="229"/>
      <c r="H34" s="229"/>
      <c r="I34" s="228"/>
      <c r="J34" s="230"/>
      <c r="K34" s="276"/>
      <c r="L34" s="230"/>
      <c r="M34" s="441"/>
      <c r="N34" s="301"/>
      <c r="O34" s="645"/>
      <c r="P34" s="301"/>
      <c r="Q34" s="301"/>
      <c r="R34" s="354"/>
    </row>
    <row r="35" spans="2:18" s="2" customFormat="1">
      <c r="B35" s="612" t="s">
        <v>947</v>
      </c>
      <c r="C35" s="1034" t="s">
        <v>1299</v>
      </c>
      <c r="D35" s="1034"/>
      <c r="E35" s="1034"/>
      <c r="F35" s="548"/>
      <c r="G35" s="229"/>
      <c r="H35" s="229"/>
      <c r="I35" s="228"/>
      <c r="J35" s="230"/>
      <c r="K35" s="276"/>
      <c r="L35" s="230"/>
      <c r="M35" s="441"/>
      <c r="N35" s="301"/>
      <c r="O35" s="645"/>
      <c r="P35" s="301"/>
      <c r="Q35" s="301"/>
      <c r="R35" s="354"/>
    </row>
    <row r="36" spans="2:18" s="2" customFormat="1">
      <c r="B36" s="610" t="s">
        <v>948</v>
      </c>
      <c r="C36" s="1007" t="s">
        <v>881</v>
      </c>
      <c r="D36" s="1007"/>
      <c r="E36" s="1007"/>
      <c r="F36" s="548"/>
      <c r="G36" s="229"/>
      <c r="H36" s="229"/>
      <c r="I36" s="228"/>
      <c r="J36" s="230"/>
      <c r="K36" s="276"/>
      <c r="L36" s="230"/>
      <c r="M36" s="441"/>
      <c r="N36" s="301"/>
      <c r="O36" s="645"/>
      <c r="P36" s="301"/>
      <c r="Q36" s="301"/>
      <c r="R36" s="354"/>
    </row>
    <row r="37" spans="2:18" s="2" customFormat="1">
      <c r="B37" s="612" t="s">
        <v>949</v>
      </c>
      <c r="C37" s="1034" t="s">
        <v>882</v>
      </c>
      <c r="D37" s="1034"/>
      <c r="E37" s="1034"/>
      <c r="F37" s="548"/>
      <c r="G37" s="229"/>
      <c r="H37" s="229"/>
      <c r="I37" s="228"/>
      <c r="J37" s="230"/>
      <c r="K37" s="276"/>
      <c r="L37" s="230"/>
      <c r="M37" s="441"/>
      <c r="N37" s="301"/>
      <c r="O37" s="645"/>
      <c r="P37" s="301"/>
      <c r="Q37" s="301"/>
      <c r="R37" s="354"/>
    </row>
    <row r="38" spans="2:18" s="2" customFormat="1">
      <c r="B38" s="610" t="s">
        <v>216</v>
      </c>
      <c r="C38" s="1007" t="s">
        <v>1300</v>
      </c>
      <c r="D38" s="1007"/>
      <c r="E38" s="1007"/>
      <c r="F38" s="548"/>
      <c r="G38" s="229"/>
      <c r="H38" s="229"/>
      <c r="I38" s="228"/>
      <c r="J38" s="230"/>
      <c r="K38" s="276"/>
      <c r="L38" s="230"/>
      <c r="M38" s="441"/>
      <c r="N38" s="301"/>
      <c r="O38" s="645"/>
      <c r="P38" s="301"/>
      <c r="Q38" s="301"/>
      <c r="R38" s="354"/>
    </row>
    <row r="39" spans="2:18" s="2" customFormat="1">
      <c r="B39" s="610" t="s">
        <v>950</v>
      </c>
      <c r="C39" s="1007" t="s">
        <v>883</v>
      </c>
      <c r="D39" s="1007"/>
      <c r="E39" s="1007"/>
      <c r="F39" s="548"/>
      <c r="G39" s="229"/>
      <c r="H39" s="229"/>
      <c r="I39" s="228"/>
      <c r="J39" s="230"/>
      <c r="K39" s="276"/>
      <c r="L39" s="230"/>
      <c r="M39" s="441"/>
      <c r="N39" s="301"/>
      <c r="O39" s="645"/>
      <c r="P39" s="301"/>
      <c r="Q39" s="301"/>
      <c r="R39" s="354"/>
    </row>
    <row r="40" spans="2:18" s="2" customFormat="1">
      <c r="B40" s="612" t="s">
        <v>951</v>
      </c>
      <c r="C40" s="1034" t="s">
        <v>1301</v>
      </c>
      <c r="D40" s="1034"/>
      <c r="E40" s="1034"/>
      <c r="F40" s="548"/>
      <c r="G40" s="229"/>
      <c r="H40" s="229"/>
      <c r="I40" s="228"/>
      <c r="J40" s="230"/>
      <c r="K40" s="276"/>
      <c r="L40" s="230"/>
      <c r="M40" s="441"/>
      <c r="N40" s="301"/>
      <c r="O40" s="645"/>
      <c r="P40" s="301"/>
      <c r="Q40" s="301"/>
      <c r="R40" s="354"/>
    </row>
    <row r="41" spans="2:18" s="2" customFormat="1">
      <c r="B41" s="610" t="s">
        <v>952</v>
      </c>
      <c r="C41" s="1007" t="s">
        <v>1302</v>
      </c>
      <c r="D41" s="1007"/>
      <c r="E41" s="1007"/>
      <c r="F41" s="548"/>
      <c r="G41" s="229"/>
      <c r="H41" s="229"/>
      <c r="I41" s="228"/>
      <c r="J41" s="230"/>
      <c r="K41" s="276"/>
      <c r="L41" s="230"/>
      <c r="M41" s="441"/>
      <c r="N41" s="301"/>
      <c r="O41" s="645"/>
      <c r="P41" s="301"/>
      <c r="Q41" s="301"/>
      <c r="R41" s="354"/>
    </row>
    <row r="42" spans="2:18" s="2" customFormat="1">
      <c r="B42" s="610" t="s">
        <v>953</v>
      </c>
      <c r="C42" s="1007" t="s">
        <v>1303</v>
      </c>
      <c r="D42" s="1007"/>
      <c r="E42" s="1007"/>
      <c r="F42" s="548"/>
      <c r="G42" s="229"/>
      <c r="H42" s="229"/>
      <c r="I42" s="228"/>
      <c r="J42" s="230"/>
      <c r="K42" s="276"/>
      <c r="L42" s="230"/>
      <c r="M42" s="441"/>
      <c r="N42" s="301"/>
      <c r="O42" s="645"/>
      <c r="P42" s="301"/>
      <c r="Q42" s="301"/>
      <c r="R42" s="354"/>
    </row>
    <row r="43" spans="2:18" s="2" customFormat="1">
      <c r="B43" s="612" t="s">
        <v>954</v>
      </c>
      <c r="C43" s="1034" t="s">
        <v>884</v>
      </c>
      <c r="D43" s="1034"/>
      <c r="E43" s="1034"/>
      <c r="F43" s="548"/>
      <c r="G43" s="229"/>
      <c r="H43" s="229"/>
      <c r="I43" s="228"/>
      <c r="J43" s="230"/>
      <c r="K43" s="276"/>
      <c r="L43" s="230"/>
      <c r="M43" s="441"/>
      <c r="N43" s="301"/>
      <c r="O43" s="645"/>
      <c r="P43" s="301"/>
      <c r="Q43" s="301"/>
      <c r="R43" s="354"/>
    </row>
    <row r="44" spans="2:18" s="2" customFormat="1">
      <c r="B44" s="612" t="s">
        <v>1091</v>
      </c>
      <c r="C44" s="1034" t="s">
        <v>885</v>
      </c>
      <c r="D44" s="1034"/>
      <c r="E44" s="1034"/>
      <c r="F44" s="548"/>
      <c r="G44" s="229"/>
      <c r="H44" s="229"/>
      <c r="I44" s="228"/>
      <c r="J44" s="230"/>
      <c r="K44" s="276"/>
      <c r="L44" s="230"/>
      <c r="M44" s="441"/>
      <c r="N44" s="301"/>
      <c r="O44" s="645"/>
      <c r="P44" s="301"/>
      <c r="Q44" s="301"/>
      <c r="R44" s="354"/>
    </row>
    <row r="45" spans="2:18" s="2" customFormat="1">
      <c r="B45" s="610" t="s">
        <v>955</v>
      </c>
      <c r="C45" s="1007" t="s">
        <v>1304</v>
      </c>
      <c r="D45" s="1007"/>
      <c r="E45" s="1007"/>
      <c r="F45" s="548"/>
      <c r="G45" s="229"/>
      <c r="H45" s="229"/>
      <c r="I45" s="228"/>
      <c r="J45" s="230"/>
      <c r="K45" s="276"/>
      <c r="L45" s="230"/>
      <c r="M45" s="441"/>
      <c r="N45" s="301"/>
      <c r="O45" s="645"/>
      <c r="P45" s="301"/>
      <c r="Q45" s="301"/>
      <c r="R45" s="354"/>
    </row>
    <row r="46" spans="2:18" s="2" customFormat="1">
      <c r="B46" s="610" t="s">
        <v>956</v>
      </c>
      <c r="C46" s="1007" t="s">
        <v>886</v>
      </c>
      <c r="D46" s="1007"/>
      <c r="E46" s="1007"/>
      <c r="F46" s="548"/>
      <c r="G46" s="229"/>
      <c r="H46" s="229"/>
      <c r="I46" s="228"/>
      <c r="J46" s="230"/>
      <c r="K46" s="276"/>
      <c r="L46" s="230"/>
      <c r="M46" s="441"/>
      <c r="N46" s="301"/>
      <c r="O46" s="645"/>
      <c r="P46" s="301"/>
      <c r="Q46" s="301"/>
      <c r="R46" s="354"/>
    </row>
    <row r="47" spans="2:18" s="2" customFormat="1">
      <c r="B47" s="610" t="s">
        <v>957</v>
      </c>
      <c r="C47" s="1007" t="s">
        <v>1305</v>
      </c>
      <c r="D47" s="1007"/>
      <c r="E47" s="1007"/>
      <c r="F47" s="548"/>
      <c r="G47" s="229"/>
      <c r="H47" s="229"/>
      <c r="I47" s="228"/>
      <c r="J47" s="230"/>
      <c r="K47" s="276"/>
      <c r="L47" s="230"/>
      <c r="M47" s="441"/>
      <c r="N47" s="301"/>
      <c r="O47" s="645"/>
      <c r="P47" s="301"/>
      <c r="Q47" s="301"/>
      <c r="R47" s="354"/>
    </row>
    <row r="48" spans="2:18" s="2" customFormat="1">
      <c r="B48" s="610" t="s">
        <v>958</v>
      </c>
      <c r="C48" s="1007" t="s">
        <v>1306</v>
      </c>
      <c r="D48" s="1007"/>
      <c r="E48" s="1007"/>
      <c r="F48" s="548"/>
      <c r="G48" s="229"/>
      <c r="H48" s="229"/>
      <c r="I48" s="228"/>
      <c r="J48" s="230"/>
      <c r="K48" s="276"/>
      <c r="L48" s="230"/>
      <c r="M48" s="441"/>
      <c r="N48" s="301"/>
      <c r="O48" s="645"/>
      <c r="P48" s="301"/>
      <c r="Q48" s="301"/>
      <c r="R48" s="354"/>
    </row>
    <row r="49" spans="2:18" s="2" customFormat="1">
      <c r="B49" s="610" t="s">
        <v>225</v>
      </c>
      <c r="C49" s="1007" t="s">
        <v>224</v>
      </c>
      <c r="D49" s="1007"/>
      <c r="E49" s="1007"/>
      <c r="F49" s="548"/>
      <c r="G49" s="229"/>
      <c r="H49" s="229"/>
      <c r="I49" s="228"/>
      <c r="J49" s="230"/>
      <c r="K49" s="276"/>
      <c r="L49" s="230"/>
      <c r="M49" s="441"/>
      <c r="N49" s="301"/>
      <c r="O49" s="645"/>
      <c r="P49" s="301"/>
      <c r="Q49" s="301"/>
      <c r="R49" s="354"/>
    </row>
    <row r="50" spans="2:18" s="2" customFormat="1">
      <c r="B50" s="612" t="s">
        <v>226</v>
      </c>
      <c r="C50" s="1034" t="s">
        <v>1307</v>
      </c>
      <c r="D50" s="1034"/>
      <c r="E50" s="1034"/>
      <c r="F50" s="548"/>
      <c r="G50" s="229"/>
      <c r="H50" s="229"/>
      <c r="I50" s="228"/>
      <c r="J50" s="230"/>
      <c r="K50" s="276"/>
      <c r="L50" s="230"/>
      <c r="M50" s="441"/>
      <c r="N50" s="301"/>
      <c r="O50" s="645"/>
      <c r="P50" s="301"/>
      <c r="Q50" s="301"/>
      <c r="R50" s="354"/>
    </row>
    <row r="51" spans="2:18" s="2" customFormat="1">
      <c r="B51" s="612" t="s">
        <v>959</v>
      </c>
      <c r="C51" s="1034" t="s">
        <v>887</v>
      </c>
      <c r="D51" s="1034"/>
      <c r="E51" s="1034"/>
      <c r="F51" s="548"/>
      <c r="G51" s="229"/>
      <c r="H51" s="229"/>
      <c r="I51" s="228"/>
      <c r="J51" s="230"/>
      <c r="K51" s="276"/>
      <c r="L51" s="230"/>
      <c r="M51" s="441"/>
      <c r="N51" s="301"/>
      <c r="O51" s="645"/>
      <c r="P51" s="301"/>
      <c r="Q51" s="301"/>
      <c r="R51" s="354"/>
    </row>
    <row r="52" spans="2:18" s="2" customFormat="1">
      <c r="B52" s="612" t="s">
        <v>960</v>
      </c>
      <c r="C52" s="1034" t="s">
        <v>1308</v>
      </c>
      <c r="D52" s="1034"/>
      <c r="E52" s="1034"/>
      <c r="F52" s="548"/>
      <c r="G52" s="229"/>
      <c r="H52" s="229"/>
      <c r="I52" s="228"/>
      <c r="J52" s="230"/>
      <c r="K52" s="276"/>
      <c r="L52" s="230"/>
      <c r="M52" s="441"/>
      <c r="N52" s="301"/>
      <c r="O52" s="645"/>
      <c r="P52" s="301"/>
      <c r="Q52" s="301"/>
      <c r="R52" s="354"/>
    </row>
    <row r="53" spans="2:18" s="2" customFormat="1">
      <c r="B53" s="610" t="s">
        <v>227</v>
      </c>
      <c r="C53" s="1007" t="s">
        <v>1309</v>
      </c>
      <c r="D53" s="1007"/>
      <c r="E53" s="1007"/>
      <c r="F53" s="548"/>
      <c r="G53" s="229"/>
      <c r="H53" s="229"/>
      <c r="I53" s="228"/>
      <c r="J53" s="230"/>
      <c r="K53" s="276"/>
      <c r="L53" s="230"/>
      <c r="M53" s="441"/>
      <c r="N53" s="301"/>
      <c r="O53" s="645"/>
      <c r="P53" s="301"/>
      <c r="Q53" s="301"/>
      <c r="R53" s="354"/>
    </row>
    <row r="54" spans="2:18" s="2" customFormat="1">
      <c r="B54" s="610" t="s">
        <v>961</v>
      </c>
      <c r="C54" s="1007" t="s">
        <v>1310</v>
      </c>
      <c r="D54" s="1007"/>
      <c r="E54" s="1007"/>
      <c r="F54" s="548"/>
      <c r="G54" s="229"/>
      <c r="H54" s="229"/>
      <c r="I54" s="228"/>
      <c r="J54" s="230"/>
      <c r="K54" s="276"/>
      <c r="L54" s="230"/>
      <c r="M54" s="441"/>
      <c r="N54" s="301"/>
      <c r="O54" s="645"/>
      <c r="P54" s="301"/>
      <c r="Q54" s="301"/>
      <c r="R54" s="354"/>
    </row>
    <row r="55" spans="2:18" s="2" customFormat="1">
      <c r="B55" s="612" t="s">
        <v>229</v>
      </c>
      <c r="C55" s="1034" t="s">
        <v>228</v>
      </c>
      <c r="D55" s="1034"/>
      <c r="E55" s="1034"/>
      <c r="F55" s="548"/>
      <c r="G55" s="229"/>
      <c r="H55" s="229"/>
      <c r="I55" s="228"/>
      <c r="J55" s="230"/>
      <c r="K55" s="276"/>
      <c r="L55" s="230"/>
      <c r="M55" s="441"/>
      <c r="N55" s="301"/>
      <c r="O55" s="645"/>
      <c r="P55" s="301"/>
      <c r="Q55" s="301"/>
      <c r="R55" s="354"/>
    </row>
    <row r="56" spans="2:18" s="2" customFormat="1">
      <c r="B56" s="612" t="s">
        <v>962</v>
      </c>
      <c r="C56" s="1034" t="s">
        <v>181</v>
      </c>
      <c r="D56" s="1034"/>
      <c r="E56" s="1034"/>
      <c r="F56" s="548"/>
      <c r="G56" s="229"/>
      <c r="H56" s="229"/>
      <c r="I56" s="228"/>
      <c r="J56" s="230"/>
      <c r="K56" s="276"/>
      <c r="L56" s="230"/>
      <c r="M56" s="441"/>
      <c r="N56" s="301"/>
      <c r="O56" s="645"/>
      <c r="P56" s="301"/>
      <c r="Q56" s="301"/>
      <c r="R56" s="354"/>
    </row>
    <row r="57" spans="2:18" s="2" customFormat="1">
      <c r="B57" s="610" t="s">
        <v>217</v>
      </c>
      <c r="C57" s="1007" t="s">
        <v>1662</v>
      </c>
      <c r="D57" s="1007"/>
      <c r="E57" s="1007"/>
      <c r="F57" s="548"/>
      <c r="G57" s="229"/>
      <c r="H57" s="229"/>
      <c r="I57" s="228"/>
      <c r="J57" s="230"/>
      <c r="K57" s="276"/>
      <c r="L57" s="230"/>
      <c r="M57" s="441"/>
      <c r="N57" s="301"/>
      <c r="O57" s="645"/>
      <c r="P57" s="301"/>
      <c r="Q57" s="301"/>
      <c r="R57" s="354"/>
    </row>
    <row r="58" spans="2:18" s="2" customFormat="1">
      <c r="B58" s="612" t="s">
        <v>211</v>
      </c>
      <c r="C58" s="1034" t="s">
        <v>210</v>
      </c>
      <c r="D58" s="1034"/>
      <c r="E58" s="1034"/>
      <c r="F58" s="548"/>
      <c r="G58" s="229"/>
      <c r="H58" s="229"/>
      <c r="I58" s="228"/>
      <c r="J58" s="230"/>
      <c r="K58" s="276"/>
      <c r="L58" s="230"/>
      <c r="M58" s="441"/>
      <c r="N58" s="301"/>
      <c r="O58" s="645"/>
      <c r="P58" s="301"/>
      <c r="Q58" s="301"/>
      <c r="R58" s="354"/>
    </row>
    <row r="59" spans="2:18" s="2" customFormat="1">
      <c r="B59" s="612" t="s">
        <v>230</v>
      </c>
      <c r="C59" s="1034" t="s">
        <v>888</v>
      </c>
      <c r="D59" s="1034"/>
      <c r="E59" s="1034"/>
      <c r="F59" s="548"/>
      <c r="G59" s="229"/>
      <c r="H59" s="229"/>
      <c r="I59" s="228"/>
      <c r="J59" s="230"/>
      <c r="K59" s="276"/>
      <c r="L59" s="230"/>
      <c r="M59" s="441"/>
      <c r="N59" s="301"/>
      <c r="O59" s="645"/>
      <c r="P59" s="301"/>
      <c r="Q59" s="301"/>
      <c r="R59" s="354"/>
    </row>
    <row r="60" spans="2:18" s="2" customFormat="1">
      <c r="B60" s="612" t="s">
        <v>963</v>
      </c>
      <c r="C60" s="1034" t="s">
        <v>1311</v>
      </c>
      <c r="D60" s="1034"/>
      <c r="E60" s="1034"/>
      <c r="F60" s="548"/>
      <c r="G60" s="229"/>
      <c r="H60" s="229"/>
      <c r="I60" s="228"/>
      <c r="J60" s="230"/>
      <c r="K60" s="276"/>
      <c r="L60" s="230"/>
      <c r="M60" s="441"/>
      <c r="N60" s="301"/>
      <c r="O60" s="645"/>
      <c r="P60" s="301"/>
      <c r="Q60" s="301"/>
      <c r="R60" s="354"/>
    </row>
    <row r="61" spans="2:18" s="2" customFormat="1">
      <c r="B61" s="612" t="s">
        <v>213</v>
      </c>
      <c r="C61" s="1034" t="s">
        <v>1312</v>
      </c>
      <c r="D61" s="1034"/>
      <c r="E61" s="1034"/>
      <c r="F61" s="548"/>
      <c r="G61" s="229"/>
      <c r="H61" s="229"/>
      <c r="I61" s="228"/>
      <c r="J61" s="230"/>
      <c r="K61" s="276"/>
      <c r="L61" s="230"/>
      <c r="M61" s="441"/>
      <c r="N61" s="301"/>
      <c r="O61" s="645"/>
      <c r="P61" s="301"/>
      <c r="Q61" s="301"/>
      <c r="R61" s="354"/>
    </row>
    <row r="62" spans="2:18" s="2" customFormat="1">
      <c r="B62" s="610" t="s">
        <v>964</v>
      </c>
      <c r="C62" s="1007" t="s">
        <v>1313</v>
      </c>
      <c r="D62" s="1007"/>
      <c r="E62" s="1007"/>
      <c r="F62" s="548"/>
      <c r="G62" s="229"/>
      <c r="H62" s="229"/>
      <c r="I62" s="228"/>
      <c r="J62" s="230"/>
      <c r="K62" s="276"/>
      <c r="L62" s="230"/>
      <c r="M62" s="441"/>
      <c r="N62" s="301"/>
      <c r="O62" s="645"/>
      <c r="P62" s="301"/>
      <c r="Q62" s="301"/>
      <c r="R62" s="354"/>
    </row>
    <row r="63" spans="2:18" s="2" customFormat="1">
      <c r="B63" s="610" t="s">
        <v>965</v>
      </c>
      <c r="C63" s="1007" t="s">
        <v>1314</v>
      </c>
      <c r="D63" s="1007"/>
      <c r="E63" s="1007"/>
      <c r="F63" s="548"/>
      <c r="G63" s="229"/>
      <c r="H63" s="229"/>
      <c r="I63" s="228"/>
      <c r="J63" s="230"/>
      <c r="K63" s="276"/>
      <c r="L63" s="230"/>
      <c r="M63" s="441"/>
      <c r="N63" s="301"/>
      <c r="O63" s="645"/>
      <c r="P63" s="301"/>
      <c r="Q63" s="301"/>
      <c r="R63" s="354"/>
    </row>
    <row r="64" spans="2:18" s="2" customFormat="1">
      <c r="B64" s="612" t="s">
        <v>966</v>
      </c>
      <c r="C64" s="1034" t="s">
        <v>1315</v>
      </c>
      <c r="D64" s="1034"/>
      <c r="E64" s="1034"/>
      <c r="F64" s="548"/>
      <c r="G64" s="229"/>
      <c r="H64" s="229"/>
      <c r="I64" s="228"/>
      <c r="J64" s="230"/>
      <c r="K64" s="276"/>
      <c r="L64" s="230"/>
      <c r="M64" s="441"/>
      <c r="N64" s="301"/>
      <c r="O64" s="645"/>
      <c r="P64" s="301"/>
      <c r="Q64" s="301"/>
      <c r="R64" s="354"/>
    </row>
    <row r="65" spans="2:18" s="2" customFormat="1">
      <c r="B65" s="612" t="s">
        <v>967</v>
      </c>
      <c r="C65" s="1034" t="s">
        <v>1316</v>
      </c>
      <c r="D65" s="1034"/>
      <c r="E65" s="1034"/>
      <c r="F65" s="548"/>
      <c r="G65" s="229"/>
      <c r="H65" s="229"/>
      <c r="I65" s="228"/>
      <c r="J65" s="230"/>
      <c r="K65" s="276"/>
      <c r="L65" s="230"/>
      <c r="M65" s="441"/>
      <c r="N65" s="301"/>
      <c r="O65" s="645"/>
      <c r="P65" s="301"/>
      <c r="Q65" s="301"/>
      <c r="R65" s="354"/>
    </row>
    <row r="66" spans="2:18" s="2" customFormat="1">
      <c r="B66" s="612" t="s">
        <v>968</v>
      </c>
      <c r="C66" s="1034" t="s">
        <v>889</v>
      </c>
      <c r="D66" s="1034"/>
      <c r="E66" s="1034"/>
      <c r="F66" s="548"/>
      <c r="G66" s="229"/>
      <c r="H66" s="229"/>
      <c r="I66" s="228"/>
      <c r="J66" s="230"/>
      <c r="K66" s="276"/>
      <c r="L66" s="230"/>
      <c r="M66" s="441"/>
      <c r="N66" s="301"/>
      <c r="O66" s="645"/>
      <c r="P66" s="301"/>
      <c r="Q66" s="301"/>
      <c r="R66" s="354"/>
    </row>
    <row r="67" spans="2:18" s="2" customFormat="1">
      <c r="B67" s="612" t="s">
        <v>1092</v>
      </c>
      <c r="C67" s="1034" t="s">
        <v>1317</v>
      </c>
      <c r="D67" s="1034"/>
      <c r="E67" s="1034"/>
      <c r="F67" s="548"/>
      <c r="G67" s="229"/>
      <c r="H67" s="229"/>
      <c r="I67" s="228"/>
      <c r="J67" s="230"/>
      <c r="K67" s="276"/>
      <c r="L67" s="230"/>
      <c r="M67" s="441"/>
      <c r="N67" s="301"/>
      <c r="O67" s="645"/>
      <c r="P67" s="301"/>
      <c r="Q67" s="301"/>
      <c r="R67" s="354"/>
    </row>
    <row r="68" spans="2:18" s="2" customFormat="1">
      <c r="B68" s="612" t="s">
        <v>969</v>
      </c>
      <c r="C68" s="1034" t="s">
        <v>1318</v>
      </c>
      <c r="D68" s="1034"/>
      <c r="E68" s="1034"/>
      <c r="F68" s="548"/>
      <c r="G68" s="229"/>
      <c r="H68" s="229"/>
      <c r="I68" s="228"/>
      <c r="J68" s="230"/>
      <c r="K68" s="276"/>
      <c r="L68" s="230"/>
      <c r="M68" s="441"/>
      <c r="N68" s="301"/>
      <c r="O68" s="645"/>
      <c r="P68" s="301"/>
      <c r="Q68" s="301"/>
      <c r="R68" s="354"/>
    </row>
    <row r="69" spans="2:18" s="2" customFormat="1">
      <c r="B69" s="612" t="s">
        <v>1320</v>
      </c>
      <c r="C69" s="1034" t="s">
        <v>1319</v>
      </c>
      <c r="D69" s="1034"/>
      <c r="E69" s="1034"/>
      <c r="F69" s="548"/>
      <c r="G69" s="229"/>
      <c r="H69" s="229"/>
      <c r="I69" s="228"/>
      <c r="J69" s="230"/>
      <c r="K69" s="276"/>
      <c r="L69" s="230"/>
      <c r="M69" s="441"/>
      <c r="N69" s="301"/>
      <c r="O69" s="645"/>
      <c r="P69" s="301"/>
      <c r="Q69" s="301"/>
      <c r="R69" s="354"/>
    </row>
    <row r="70" spans="2:18" s="2" customFormat="1">
      <c r="B70" s="612" t="s">
        <v>231</v>
      </c>
      <c r="C70" s="1034" t="s">
        <v>1321</v>
      </c>
      <c r="D70" s="1034"/>
      <c r="E70" s="1034"/>
      <c r="F70" s="548"/>
      <c r="G70" s="229"/>
      <c r="H70" s="229"/>
      <c r="I70" s="228"/>
      <c r="J70" s="230"/>
      <c r="K70" s="276"/>
      <c r="L70" s="230"/>
      <c r="M70" s="441"/>
      <c r="N70" s="301"/>
      <c r="O70" s="645"/>
      <c r="P70" s="301"/>
      <c r="Q70" s="301"/>
      <c r="R70" s="354"/>
    </row>
    <row r="71" spans="2:18" s="2" customFormat="1">
      <c r="B71" s="612" t="s">
        <v>232</v>
      </c>
      <c r="C71" s="1034" t="s">
        <v>1322</v>
      </c>
      <c r="D71" s="1034"/>
      <c r="E71" s="1034"/>
      <c r="F71" s="548"/>
      <c r="G71" s="229"/>
      <c r="H71" s="229"/>
      <c r="I71" s="228"/>
      <c r="J71" s="230"/>
      <c r="K71" s="276"/>
      <c r="L71" s="230"/>
      <c r="M71" s="441"/>
      <c r="N71" s="301"/>
      <c r="O71" s="645"/>
      <c r="P71" s="301"/>
      <c r="Q71" s="301"/>
      <c r="R71" s="354"/>
    </row>
    <row r="72" spans="2:18" s="2" customFormat="1">
      <c r="B72" s="610" t="s">
        <v>970</v>
      </c>
      <c r="C72" s="1007" t="s">
        <v>1323</v>
      </c>
      <c r="D72" s="1007"/>
      <c r="E72" s="1007"/>
      <c r="F72" s="548"/>
      <c r="G72" s="229"/>
      <c r="H72" s="229"/>
      <c r="I72" s="228"/>
      <c r="J72" s="230"/>
      <c r="K72" s="276"/>
      <c r="L72" s="230"/>
      <c r="M72" s="441"/>
      <c r="N72" s="301"/>
      <c r="O72" s="645"/>
      <c r="P72" s="301"/>
      <c r="Q72" s="301"/>
      <c r="R72" s="354"/>
    </row>
    <row r="73" spans="2:18" s="2" customFormat="1">
      <c r="B73" s="610" t="s">
        <v>971</v>
      </c>
      <c r="C73" s="1007" t="s">
        <v>1324</v>
      </c>
      <c r="D73" s="1007"/>
      <c r="E73" s="1007"/>
      <c r="F73" s="548"/>
      <c r="G73" s="229"/>
      <c r="H73" s="229"/>
      <c r="I73" s="228"/>
      <c r="J73" s="230"/>
      <c r="K73" s="276"/>
      <c r="L73" s="230"/>
      <c r="M73" s="441"/>
      <c r="N73" s="301"/>
      <c r="O73" s="645"/>
      <c r="P73" s="301"/>
      <c r="Q73" s="301"/>
      <c r="R73" s="354"/>
    </row>
    <row r="74" spans="2:18" s="2" customFormat="1">
      <c r="B74" s="610" t="s">
        <v>214</v>
      </c>
      <c r="C74" s="1007" t="s">
        <v>1325</v>
      </c>
      <c r="D74" s="1007"/>
      <c r="E74" s="1007"/>
      <c r="F74" s="548"/>
      <c r="G74" s="229"/>
      <c r="H74" s="229"/>
      <c r="I74" s="228"/>
      <c r="J74" s="230"/>
      <c r="K74" s="276"/>
      <c r="L74" s="230"/>
      <c r="M74" s="441"/>
      <c r="N74" s="301"/>
      <c r="O74" s="645"/>
      <c r="P74" s="301"/>
      <c r="Q74" s="301"/>
      <c r="R74" s="354"/>
    </row>
    <row r="75" spans="2:18" s="2" customFormat="1">
      <c r="B75" s="612" t="s">
        <v>972</v>
      </c>
      <c r="C75" s="1034" t="s">
        <v>1326</v>
      </c>
      <c r="D75" s="1034"/>
      <c r="E75" s="1034"/>
      <c r="F75" s="548"/>
      <c r="G75" s="229"/>
      <c r="H75" s="229"/>
      <c r="I75" s="228"/>
      <c r="J75" s="230"/>
      <c r="K75" s="276"/>
      <c r="L75" s="230"/>
      <c r="M75" s="441"/>
      <c r="N75" s="301"/>
      <c r="O75" s="645"/>
      <c r="P75" s="301"/>
      <c r="Q75" s="301"/>
      <c r="R75" s="354"/>
    </row>
    <row r="76" spans="2:18" s="2" customFormat="1">
      <c r="B76" s="612" t="s">
        <v>973</v>
      </c>
      <c r="C76" s="1034" t="s">
        <v>1327</v>
      </c>
      <c r="D76" s="1034"/>
      <c r="E76" s="1034"/>
      <c r="F76" s="548"/>
      <c r="G76" s="229"/>
      <c r="H76" s="229"/>
      <c r="I76" s="228"/>
      <c r="J76" s="230"/>
      <c r="K76" s="276"/>
      <c r="L76" s="230"/>
      <c r="M76" s="441"/>
      <c r="N76" s="301"/>
      <c r="O76" s="645"/>
      <c r="P76" s="301"/>
      <c r="Q76" s="301"/>
      <c r="R76" s="354"/>
    </row>
    <row r="77" spans="2:18" s="2" customFormat="1">
      <c r="B77" s="610" t="s">
        <v>234</v>
      </c>
      <c r="C77" s="1007" t="s">
        <v>233</v>
      </c>
      <c r="D77" s="1007"/>
      <c r="E77" s="1007"/>
      <c r="F77" s="548"/>
      <c r="G77" s="229"/>
      <c r="H77" s="229"/>
      <c r="I77" s="228"/>
      <c r="J77" s="230"/>
      <c r="K77" s="276"/>
      <c r="L77" s="230"/>
      <c r="M77" s="441"/>
      <c r="N77" s="301"/>
      <c r="O77" s="645"/>
      <c r="P77" s="301"/>
      <c r="Q77" s="301"/>
      <c r="R77" s="354"/>
    </row>
    <row r="78" spans="2:18" s="2" customFormat="1">
      <c r="B78" s="612" t="s">
        <v>974</v>
      </c>
      <c r="C78" s="1034" t="s">
        <v>1328</v>
      </c>
      <c r="D78" s="1034"/>
      <c r="E78" s="1034"/>
      <c r="F78" s="548"/>
      <c r="G78" s="229"/>
      <c r="H78" s="229"/>
      <c r="I78" s="228"/>
      <c r="J78" s="230"/>
      <c r="K78" s="276"/>
      <c r="L78" s="230"/>
      <c r="M78" s="441"/>
      <c r="N78" s="301"/>
      <c r="O78" s="645"/>
      <c r="P78" s="301"/>
      <c r="Q78" s="301"/>
      <c r="R78" s="354"/>
    </row>
    <row r="79" spans="2:18" s="2" customFormat="1">
      <c r="B79" s="610" t="s">
        <v>975</v>
      </c>
      <c r="C79" s="1007" t="s">
        <v>1329</v>
      </c>
      <c r="D79" s="1007"/>
      <c r="E79" s="1007"/>
      <c r="F79" s="548"/>
      <c r="G79" s="229"/>
      <c r="H79" s="229"/>
      <c r="I79" s="228"/>
      <c r="J79" s="230"/>
      <c r="K79" s="276"/>
      <c r="L79" s="230"/>
      <c r="M79" s="441"/>
      <c r="N79" s="301"/>
      <c r="O79" s="645"/>
      <c r="P79" s="301"/>
      <c r="Q79" s="301"/>
      <c r="R79" s="354"/>
    </row>
    <row r="80" spans="2:18" s="2" customFormat="1">
      <c r="B80" s="612" t="s">
        <v>235</v>
      </c>
      <c r="C80" s="1034" t="s">
        <v>1330</v>
      </c>
      <c r="D80" s="1034"/>
      <c r="E80" s="1034"/>
      <c r="F80" s="548"/>
      <c r="G80" s="229"/>
      <c r="H80" s="229"/>
      <c r="I80" s="228"/>
      <c r="J80" s="230"/>
      <c r="K80" s="276"/>
      <c r="L80" s="230"/>
      <c r="M80" s="441"/>
      <c r="N80" s="301"/>
      <c r="O80" s="645"/>
      <c r="P80" s="301"/>
      <c r="Q80" s="301"/>
      <c r="R80" s="354"/>
    </row>
    <row r="81" spans="2:18" s="2" customFormat="1">
      <c r="B81" s="610" t="s">
        <v>976</v>
      </c>
      <c r="C81" s="1007" t="s">
        <v>1331</v>
      </c>
      <c r="D81" s="1007"/>
      <c r="E81" s="1007"/>
      <c r="F81" s="548"/>
      <c r="G81" s="229"/>
      <c r="H81" s="229"/>
      <c r="I81" s="228"/>
      <c r="J81" s="230"/>
      <c r="K81" s="276"/>
      <c r="L81" s="230"/>
      <c r="M81" s="441"/>
      <c r="N81" s="301"/>
      <c r="O81" s="645"/>
      <c r="P81" s="301"/>
      <c r="Q81" s="301"/>
      <c r="R81" s="354"/>
    </row>
    <row r="82" spans="2:18" s="2" customFormat="1">
      <c r="B82" s="610" t="s">
        <v>977</v>
      </c>
      <c r="C82" s="1007" t="s">
        <v>1332</v>
      </c>
      <c r="D82" s="1007"/>
      <c r="E82" s="1007"/>
      <c r="F82" s="548"/>
      <c r="G82" s="229"/>
      <c r="H82" s="229"/>
      <c r="I82" s="228"/>
      <c r="J82" s="230"/>
      <c r="K82" s="276"/>
      <c r="L82" s="230"/>
      <c r="M82" s="441"/>
      <c r="N82" s="301"/>
      <c r="O82" s="645"/>
      <c r="P82" s="301"/>
      <c r="Q82" s="301"/>
      <c r="R82" s="354"/>
    </row>
    <row r="83" spans="2:18" s="2" customFormat="1">
      <c r="B83" s="612" t="s">
        <v>978</v>
      </c>
      <c r="C83" s="1034" t="s">
        <v>890</v>
      </c>
      <c r="D83" s="1034"/>
      <c r="E83" s="1034"/>
      <c r="F83" s="548"/>
      <c r="G83" s="229"/>
      <c r="H83" s="229"/>
      <c r="I83" s="228"/>
      <c r="J83" s="230"/>
      <c r="K83" s="276"/>
      <c r="L83" s="230"/>
      <c r="M83" s="441"/>
      <c r="N83" s="301"/>
      <c r="O83" s="645"/>
      <c r="P83" s="301"/>
      <c r="Q83" s="301"/>
      <c r="R83" s="354"/>
    </row>
    <row r="84" spans="2:18" s="2" customFormat="1">
      <c r="B84" s="610" t="s">
        <v>979</v>
      </c>
      <c r="C84" s="1007" t="s">
        <v>891</v>
      </c>
      <c r="D84" s="1007"/>
      <c r="E84" s="1007"/>
      <c r="F84" s="548"/>
      <c r="G84" s="229"/>
      <c r="H84" s="229"/>
      <c r="I84" s="228"/>
      <c r="J84" s="230"/>
      <c r="K84" s="276"/>
      <c r="L84" s="230"/>
      <c r="M84" s="441"/>
      <c r="N84" s="301"/>
      <c r="O84" s="645"/>
      <c r="P84" s="301"/>
      <c r="Q84" s="301"/>
      <c r="R84" s="354"/>
    </row>
    <row r="85" spans="2:18" s="2" customFormat="1">
      <c r="B85" s="612" t="s">
        <v>980</v>
      </c>
      <c r="C85" s="1034" t="s">
        <v>1333</v>
      </c>
      <c r="D85" s="1034"/>
      <c r="E85" s="1034"/>
      <c r="F85" s="548"/>
      <c r="G85" s="229"/>
      <c r="H85" s="229"/>
      <c r="I85" s="228"/>
      <c r="J85" s="230"/>
      <c r="K85" s="276"/>
      <c r="L85" s="230"/>
      <c r="M85" s="441"/>
      <c r="N85" s="301"/>
      <c r="O85" s="645"/>
      <c r="P85" s="301"/>
      <c r="Q85" s="301"/>
      <c r="R85" s="354"/>
    </row>
    <row r="86" spans="2:18" s="2" customFormat="1">
      <c r="B86" s="612" t="s">
        <v>981</v>
      </c>
      <c r="C86" s="1034" t="s">
        <v>892</v>
      </c>
      <c r="D86" s="1034"/>
      <c r="E86" s="1034"/>
      <c r="F86" s="548"/>
      <c r="G86" s="229"/>
      <c r="H86" s="229"/>
      <c r="I86" s="228"/>
      <c r="J86" s="230"/>
      <c r="K86" s="276"/>
      <c r="L86" s="230"/>
      <c r="M86" s="441"/>
      <c r="N86" s="301"/>
      <c r="O86" s="645"/>
      <c r="P86" s="301"/>
      <c r="Q86" s="301"/>
      <c r="R86" s="354"/>
    </row>
    <row r="87" spans="2:18" s="2" customFormat="1">
      <c r="B87" s="612" t="s">
        <v>982</v>
      </c>
      <c r="C87" s="1007" t="s">
        <v>893</v>
      </c>
      <c r="D87" s="1007"/>
      <c r="E87" s="1007"/>
      <c r="F87" s="548"/>
      <c r="G87" s="229"/>
      <c r="H87" s="229"/>
      <c r="I87" s="228"/>
      <c r="J87" s="230"/>
      <c r="K87" s="276"/>
      <c r="L87" s="230"/>
      <c r="M87" s="441"/>
      <c r="N87" s="301"/>
      <c r="O87" s="645"/>
      <c r="P87" s="301"/>
      <c r="Q87" s="301"/>
      <c r="R87" s="354"/>
    </row>
    <row r="88" spans="2:18" s="2" customFormat="1">
      <c r="B88" s="612" t="s">
        <v>983</v>
      </c>
      <c r="C88" s="1034" t="s">
        <v>894</v>
      </c>
      <c r="D88" s="1034"/>
      <c r="E88" s="1034"/>
      <c r="F88" s="548"/>
      <c r="G88" s="229"/>
      <c r="H88" s="229"/>
      <c r="I88" s="228"/>
      <c r="J88" s="230"/>
      <c r="K88" s="276"/>
      <c r="L88" s="230"/>
      <c r="M88" s="441"/>
      <c r="N88" s="301"/>
      <c r="O88" s="645"/>
      <c r="P88" s="301"/>
      <c r="Q88" s="301"/>
      <c r="R88" s="354"/>
    </row>
    <row r="89" spans="2:18" s="2" customFormat="1">
      <c r="B89" s="612" t="s">
        <v>984</v>
      </c>
      <c r="C89" s="1034" t="s">
        <v>895</v>
      </c>
      <c r="D89" s="1034"/>
      <c r="E89" s="1034"/>
      <c r="F89" s="548"/>
      <c r="G89" s="229"/>
      <c r="H89" s="229"/>
      <c r="I89" s="228"/>
      <c r="J89" s="230"/>
      <c r="K89" s="276"/>
      <c r="L89" s="230"/>
      <c r="M89" s="441"/>
      <c r="N89" s="301"/>
      <c r="O89" s="645"/>
      <c r="P89" s="301"/>
      <c r="Q89" s="301"/>
      <c r="R89" s="354"/>
    </row>
    <row r="90" spans="2:18" s="2" customFormat="1">
      <c r="B90" s="612" t="s">
        <v>985</v>
      </c>
      <c r="C90" s="1034" t="s">
        <v>896</v>
      </c>
      <c r="D90" s="1034"/>
      <c r="E90" s="1034"/>
      <c r="F90" s="548"/>
      <c r="G90" s="229"/>
      <c r="H90" s="229"/>
      <c r="I90" s="228"/>
      <c r="J90" s="230"/>
      <c r="K90" s="276"/>
      <c r="L90" s="230"/>
      <c r="M90" s="441"/>
      <c r="N90" s="301"/>
      <c r="O90" s="645"/>
      <c r="P90" s="301"/>
      <c r="Q90" s="301"/>
      <c r="R90" s="354"/>
    </row>
    <row r="91" spans="2:18" s="2" customFormat="1">
      <c r="B91" s="612" t="s">
        <v>986</v>
      </c>
      <c r="C91" s="1034" t="s">
        <v>897</v>
      </c>
      <c r="D91" s="1034"/>
      <c r="E91" s="1034"/>
      <c r="F91" s="548"/>
      <c r="G91" s="229"/>
      <c r="H91" s="229"/>
      <c r="I91" s="228"/>
      <c r="J91" s="230"/>
      <c r="K91" s="276"/>
      <c r="L91" s="230"/>
      <c r="M91" s="441"/>
      <c r="N91" s="301"/>
      <c r="O91" s="645"/>
      <c r="P91" s="301"/>
      <c r="Q91" s="301"/>
      <c r="R91" s="354"/>
    </row>
    <row r="92" spans="2:18" s="2" customFormat="1">
      <c r="B92" s="612" t="s">
        <v>987</v>
      </c>
      <c r="C92" s="1034" t="s">
        <v>1093</v>
      </c>
      <c r="D92" s="1034"/>
      <c r="E92" s="1034"/>
      <c r="F92" s="548"/>
      <c r="G92" s="229"/>
      <c r="H92" s="229"/>
      <c r="I92" s="228"/>
      <c r="J92" s="230"/>
      <c r="K92" s="276"/>
      <c r="L92" s="230"/>
      <c r="M92" s="441"/>
      <c r="N92" s="301"/>
      <c r="O92" s="645"/>
      <c r="P92" s="301"/>
      <c r="Q92" s="301"/>
      <c r="R92" s="354"/>
    </row>
    <row r="93" spans="2:18" s="2" customFormat="1">
      <c r="B93" s="612" t="s">
        <v>988</v>
      </c>
      <c r="C93" s="1034" t="s">
        <v>898</v>
      </c>
      <c r="D93" s="1034"/>
      <c r="E93" s="1034"/>
      <c r="F93" s="548"/>
      <c r="G93" s="229"/>
      <c r="H93" s="229"/>
      <c r="I93" s="228"/>
      <c r="J93" s="230"/>
      <c r="K93" s="276"/>
      <c r="L93" s="230"/>
      <c r="M93" s="441"/>
      <c r="N93" s="301"/>
      <c r="O93" s="645"/>
      <c r="P93" s="301"/>
      <c r="Q93" s="301"/>
      <c r="R93" s="354"/>
    </row>
    <row r="94" spans="2:18" s="2" customFormat="1">
      <c r="B94" s="612" t="s">
        <v>212</v>
      </c>
      <c r="C94" s="1034" t="s">
        <v>1334</v>
      </c>
      <c r="D94" s="1034"/>
      <c r="E94" s="1034"/>
      <c r="F94" s="548"/>
      <c r="G94" s="229"/>
      <c r="H94" s="229"/>
      <c r="I94" s="228"/>
      <c r="J94" s="230"/>
      <c r="K94" s="276"/>
      <c r="L94" s="230"/>
      <c r="M94" s="441"/>
      <c r="N94" s="301"/>
      <c r="O94" s="645"/>
      <c r="P94" s="301"/>
      <c r="Q94" s="301"/>
      <c r="R94" s="354"/>
    </row>
    <row r="95" spans="2:18" s="2" customFormat="1">
      <c r="B95" s="612" t="s">
        <v>989</v>
      </c>
      <c r="C95" s="1034" t="s">
        <v>1335</v>
      </c>
      <c r="D95" s="1034"/>
      <c r="E95" s="1034"/>
      <c r="F95" s="548"/>
      <c r="G95" s="229"/>
      <c r="H95" s="229"/>
      <c r="I95" s="228"/>
      <c r="J95" s="230"/>
      <c r="K95" s="276"/>
      <c r="L95" s="230"/>
      <c r="M95" s="441"/>
      <c r="N95" s="301"/>
      <c r="O95" s="645"/>
      <c r="P95" s="301"/>
      <c r="Q95" s="301"/>
      <c r="R95" s="354"/>
    </row>
    <row r="96" spans="2:18" s="2" customFormat="1">
      <c r="B96" s="610" t="s">
        <v>990</v>
      </c>
      <c r="C96" s="1007" t="s">
        <v>1336</v>
      </c>
      <c r="D96" s="1007"/>
      <c r="E96" s="1007"/>
      <c r="F96" s="548"/>
      <c r="G96" s="229"/>
      <c r="H96" s="229"/>
      <c r="I96" s="228"/>
      <c r="J96" s="230"/>
      <c r="K96" s="276"/>
      <c r="L96" s="230"/>
      <c r="M96" s="441"/>
      <c r="N96" s="301"/>
      <c r="O96" s="645"/>
      <c r="P96" s="301"/>
      <c r="Q96" s="301"/>
      <c r="R96" s="354"/>
    </row>
    <row r="97" spans="2:18" s="2" customFormat="1">
      <c r="B97" s="610" t="s">
        <v>991</v>
      </c>
      <c r="C97" s="1007" t="s">
        <v>1337</v>
      </c>
      <c r="D97" s="1007"/>
      <c r="E97" s="1007"/>
      <c r="F97" s="548"/>
      <c r="G97" s="229"/>
      <c r="H97" s="229"/>
      <c r="I97" s="228"/>
      <c r="J97" s="230"/>
      <c r="K97" s="276"/>
      <c r="L97" s="230"/>
      <c r="M97" s="441"/>
      <c r="N97" s="301"/>
      <c r="O97" s="645"/>
      <c r="P97" s="301"/>
      <c r="Q97" s="301"/>
      <c r="R97" s="354"/>
    </row>
    <row r="98" spans="2:18" s="2" customFormat="1">
      <c r="B98" s="610" t="s">
        <v>992</v>
      </c>
      <c r="C98" s="1007" t="s">
        <v>1338</v>
      </c>
      <c r="D98" s="1007"/>
      <c r="E98" s="1007"/>
      <c r="F98" s="548"/>
      <c r="G98" s="229"/>
      <c r="H98" s="229"/>
      <c r="I98" s="228"/>
      <c r="J98" s="230"/>
      <c r="K98" s="276"/>
      <c r="L98" s="230"/>
      <c r="M98" s="441"/>
      <c r="N98" s="301"/>
      <c r="O98" s="645"/>
      <c r="P98" s="301"/>
      <c r="Q98" s="301"/>
      <c r="R98" s="354"/>
    </row>
    <row r="99" spans="2:18" s="2" customFormat="1">
      <c r="B99" s="610" t="s">
        <v>993</v>
      </c>
      <c r="C99" s="1007" t="s">
        <v>899</v>
      </c>
      <c r="D99" s="1007"/>
      <c r="E99" s="1007"/>
      <c r="F99" s="548"/>
      <c r="G99" s="229"/>
      <c r="H99" s="229"/>
      <c r="I99" s="228"/>
      <c r="J99" s="230"/>
      <c r="K99" s="276"/>
      <c r="L99" s="230"/>
      <c r="M99" s="441"/>
      <c r="N99" s="301"/>
      <c r="O99" s="645"/>
      <c r="P99" s="301"/>
      <c r="Q99" s="301"/>
      <c r="R99" s="354"/>
    </row>
    <row r="100" spans="2:18" s="2" customFormat="1">
      <c r="B100" s="610" t="s">
        <v>1094</v>
      </c>
      <c r="C100" s="1034" t="s">
        <v>1339</v>
      </c>
      <c r="D100" s="1034"/>
      <c r="E100" s="1034"/>
      <c r="F100" s="548"/>
      <c r="G100" s="229"/>
      <c r="H100" s="229"/>
      <c r="I100" s="228"/>
      <c r="J100" s="230"/>
      <c r="K100" s="276"/>
      <c r="L100" s="230"/>
      <c r="M100" s="441"/>
      <c r="N100" s="301"/>
      <c r="O100" s="645"/>
      <c r="P100" s="301"/>
      <c r="Q100" s="301"/>
      <c r="R100" s="354"/>
    </row>
    <row r="101" spans="2:18" s="2" customFormat="1">
      <c r="B101" s="610" t="s">
        <v>994</v>
      </c>
      <c r="C101" s="1007" t="s">
        <v>1340</v>
      </c>
      <c r="D101" s="1007"/>
      <c r="E101" s="1007"/>
      <c r="F101" s="548"/>
      <c r="G101" s="229"/>
      <c r="H101" s="229"/>
      <c r="I101" s="228"/>
      <c r="J101" s="230"/>
      <c r="K101" s="276"/>
      <c r="L101" s="230"/>
      <c r="M101" s="441"/>
      <c r="N101" s="301"/>
      <c r="O101" s="645"/>
      <c r="P101" s="301"/>
      <c r="Q101" s="301"/>
      <c r="R101" s="354"/>
    </row>
    <row r="102" spans="2:18" s="2" customFormat="1">
      <c r="B102" s="610" t="s">
        <v>995</v>
      </c>
      <c r="C102" s="1007" t="s">
        <v>900</v>
      </c>
      <c r="D102" s="1007"/>
      <c r="E102" s="1007"/>
      <c r="F102" s="548"/>
      <c r="G102" s="229"/>
      <c r="H102" s="229"/>
      <c r="I102" s="228"/>
      <c r="J102" s="230"/>
      <c r="K102" s="276"/>
      <c r="L102" s="230"/>
      <c r="M102" s="441"/>
      <c r="N102" s="301"/>
      <c r="O102" s="645"/>
      <c r="P102" s="301"/>
      <c r="Q102" s="301"/>
      <c r="R102" s="354"/>
    </row>
    <row r="103" spans="2:18" s="2" customFormat="1">
      <c r="B103" s="610" t="s">
        <v>218</v>
      </c>
      <c r="C103" s="1007" t="s">
        <v>1341</v>
      </c>
      <c r="D103" s="1007"/>
      <c r="E103" s="1007"/>
      <c r="F103" s="548"/>
      <c r="G103" s="229"/>
      <c r="H103" s="229"/>
      <c r="I103" s="228"/>
      <c r="J103" s="230"/>
      <c r="K103" s="276"/>
      <c r="L103" s="230"/>
      <c r="M103" s="441"/>
      <c r="N103" s="301"/>
      <c r="O103" s="645"/>
      <c r="P103" s="301"/>
      <c r="Q103" s="301"/>
      <c r="R103" s="354"/>
    </row>
    <row r="104" spans="2:18" s="2" customFormat="1">
      <c r="B104" s="610" t="s">
        <v>996</v>
      </c>
      <c r="C104" s="1007" t="s">
        <v>1342</v>
      </c>
      <c r="D104" s="1007"/>
      <c r="E104" s="1007"/>
      <c r="F104" s="548"/>
      <c r="G104" s="229"/>
      <c r="H104" s="229"/>
      <c r="I104" s="228"/>
      <c r="J104" s="230"/>
      <c r="K104" s="276"/>
      <c r="L104" s="230"/>
      <c r="M104" s="441"/>
      <c r="N104" s="301"/>
      <c r="O104" s="645"/>
      <c r="P104" s="301"/>
      <c r="Q104" s="301"/>
      <c r="R104" s="354"/>
    </row>
    <row r="105" spans="2:18" s="2" customFormat="1">
      <c r="B105" s="610" t="s">
        <v>997</v>
      </c>
      <c r="C105" s="1007" t="s">
        <v>1343</v>
      </c>
      <c r="D105" s="1007"/>
      <c r="E105" s="1007"/>
      <c r="F105" s="548"/>
      <c r="G105" s="229"/>
      <c r="H105" s="229"/>
      <c r="I105" s="228"/>
      <c r="J105" s="230"/>
      <c r="K105" s="276"/>
      <c r="L105" s="230"/>
      <c r="M105" s="441"/>
      <c r="N105" s="301"/>
      <c r="O105" s="645"/>
      <c r="P105" s="301"/>
      <c r="Q105" s="301"/>
      <c r="R105" s="354"/>
    </row>
    <row r="106" spans="2:18" s="2" customFormat="1">
      <c r="B106" s="610" t="s">
        <v>998</v>
      </c>
      <c r="C106" s="1007" t="s">
        <v>1344</v>
      </c>
      <c r="D106" s="1007"/>
      <c r="E106" s="1007"/>
      <c r="F106" s="548"/>
      <c r="G106" s="229"/>
      <c r="H106" s="229"/>
      <c r="I106" s="228"/>
      <c r="J106" s="230"/>
      <c r="K106" s="276"/>
      <c r="L106" s="230"/>
      <c r="M106" s="441"/>
      <c r="N106" s="301"/>
      <c r="O106" s="645"/>
      <c r="P106" s="301"/>
      <c r="Q106" s="301"/>
      <c r="R106" s="354"/>
    </row>
    <row r="107" spans="2:18" s="2" customFormat="1">
      <c r="B107" s="612" t="s">
        <v>999</v>
      </c>
      <c r="C107" s="1034" t="s">
        <v>1345</v>
      </c>
      <c r="D107" s="1034"/>
      <c r="E107" s="1034"/>
      <c r="F107" s="548"/>
      <c r="G107" s="229"/>
      <c r="H107" s="229"/>
      <c r="I107" s="228"/>
      <c r="J107" s="230"/>
      <c r="K107" s="276"/>
      <c r="L107" s="230"/>
      <c r="M107" s="441"/>
      <c r="N107" s="301"/>
      <c r="O107" s="645"/>
      <c r="P107" s="301"/>
      <c r="Q107" s="301"/>
      <c r="R107" s="354"/>
    </row>
    <row r="108" spans="2:18" s="2" customFormat="1">
      <c r="B108" s="612" t="s">
        <v>1000</v>
      </c>
      <c r="C108" s="1034" t="s">
        <v>1346</v>
      </c>
      <c r="D108" s="1034"/>
      <c r="E108" s="1034"/>
      <c r="F108" s="548"/>
      <c r="G108" s="229"/>
      <c r="H108" s="229"/>
      <c r="I108" s="228"/>
      <c r="J108" s="230"/>
      <c r="K108" s="276"/>
      <c r="L108" s="230"/>
      <c r="M108" s="441"/>
      <c r="N108" s="301"/>
      <c r="O108" s="645"/>
      <c r="P108" s="301"/>
      <c r="Q108" s="301"/>
      <c r="R108" s="354"/>
    </row>
    <row r="109" spans="2:18" s="2" customFormat="1">
      <c r="B109" s="612" t="s">
        <v>1001</v>
      </c>
      <c r="C109" s="1034" t="s">
        <v>901</v>
      </c>
      <c r="D109" s="1034"/>
      <c r="E109" s="1034"/>
      <c r="F109" s="548"/>
      <c r="G109" s="229"/>
      <c r="H109" s="229"/>
      <c r="I109" s="228"/>
      <c r="J109" s="230"/>
      <c r="K109" s="276"/>
      <c r="L109" s="230"/>
      <c r="M109" s="441"/>
      <c r="N109" s="301"/>
      <c r="O109" s="645"/>
      <c r="P109" s="301"/>
      <c r="Q109" s="301"/>
      <c r="R109" s="354"/>
    </row>
    <row r="110" spans="2:18" s="2" customFormat="1">
      <c r="B110" s="612" t="s">
        <v>236</v>
      </c>
      <c r="C110" s="1034" t="s">
        <v>1347</v>
      </c>
      <c r="D110" s="1034"/>
      <c r="E110" s="1034"/>
      <c r="F110" s="548"/>
      <c r="G110" s="229"/>
      <c r="H110" s="229"/>
      <c r="I110" s="228"/>
      <c r="J110" s="230"/>
      <c r="K110" s="276"/>
      <c r="L110" s="230"/>
      <c r="M110" s="441"/>
      <c r="N110" s="301"/>
      <c r="O110" s="645"/>
      <c r="P110" s="301"/>
      <c r="Q110" s="301"/>
      <c r="R110" s="354"/>
    </row>
    <row r="111" spans="2:18" s="2" customFormat="1">
      <c r="B111" s="612" t="s">
        <v>237</v>
      </c>
      <c r="C111" s="1034" t="s">
        <v>1348</v>
      </c>
      <c r="D111" s="1034"/>
      <c r="E111" s="1034"/>
      <c r="F111" s="548"/>
      <c r="G111" s="229"/>
      <c r="H111" s="229"/>
      <c r="I111" s="228"/>
      <c r="J111" s="230"/>
      <c r="K111" s="276"/>
      <c r="L111" s="230"/>
      <c r="M111" s="441"/>
      <c r="N111" s="301"/>
      <c r="O111" s="645"/>
      <c r="P111" s="301"/>
      <c r="Q111" s="301"/>
      <c r="R111" s="354"/>
    </row>
    <row r="112" spans="2:18" s="2" customFormat="1">
      <c r="B112" s="612" t="s">
        <v>1002</v>
      </c>
      <c r="C112" s="1034" t="s">
        <v>1349</v>
      </c>
      <c r="D112" s="1034"/>
      <c r="E112" s="1034"/>
      <c r="F112" s="548"/>
      <c r="G112" s="229"/>
      <c r="H112" s="229"/>
      <c r="I112" s="228"/>
      <c r="J112" s="230"/>
      <c r="K112" s="276"/>
      <c r="L112" s="230"/>
      <c r="M112" s="441"/>
      <c r="N112" s="301"/>
      <c r="O112" s="645"/>
      <c r="P112" s="301"/>
      <c r="Q112" s="301"/>
      <c r="R112" s="354"/>
    </row>
    <row r="113" spans="2:18" s="2" customFormat="1">
      <c r="B113" s="612" t="s">
        <v>1003</v>
      </c>
      <c r="C113" s="1034" t="s">
        <v>1350</v>
      </c>
      <c r="D113" s="1034"/>
      <c r="E113" s="1034"/>
      <c r="F113" s="548"/>
      <c r="G113" s="229"/>
      <c r="H113" s="229"/>
      <c r="I113" s="228"/>
      <c r="J113" s="230"/>
      <c r="K113" s="276"/>
      <c r="L113" s="230"/>
      <c r="M113" s="441"/>
      <c r="N113" s="301"/>
      <c r="O113" s="645"/>
      <c r="P113" s="301"/>
      <c r="Q113" s="301"/>
      <c r="R113" s="354"/>
    </row>
    <row r="114" spans="2:18" s="2" customFormat="1">
      <c r="B114" s="612" t="s">
        <v>1004</v>
      </c>
      <c r="C114" s="1007" t="s">
        <v>902</v>
      </c>
      <c r="D114" s="1007"/>
      <c r="E114" s="1007"/>
      <c r="F114" s="548"/>
      <c r="G114" s="229"/>
      <c r="H114" s="229"/>
      <c r="I114" s="228"/>
      <c r="J114" s="230"/>
      <c r="K114" s="276"/>
      <c r="L114" s="230"/>
      <c r="M114" s="441"/>
      <c r="N114" s="301"/>
      <c r="O114" s="645"/>
      <c r="P114" s="301"/>
      <c r="Q114" s="301"/>
      <c r="R114" s="354"/>
    </row>
    <row r="115" spans="2:18" s="2" customFormat="1">
      <c r="B115" s="612" t="s">
        <v>215</v>
      </c>
      <c r="C115" s="1034" t="s">
        <v>1351</v>
      </c>
      <c r="D115" s="1034"/>
      <c r="E115" s="1034"/>
      <c r="F115" s="548"/>
      <c r="G115" s="229"/>
      <c r="H115" s="229"/>
      <c r="I115" s="228"/>
      <c r="J115" s="230"/>
      <c r="K115" s="276"/>
      <c r="L115" s="230"/>
      <c r="M115" s="441"/>
      <c r="N115" s="301"/>
      <c r="O115" s="645"/>
      <c r="P115" s="301"/>
      <c r="Q115" s="301"/>
      <c r="R115" s="354"/>
    </row>
    <row r="116" spans="2:18" s="2" customFormat="1">
      <c r="B116" s="612" t="s">
        <v>238</v>
      </c>
      <c r="C116" s="1007" t="s">
        <v>1352</v>
      </c>
      <c r="D116" s="1007"/>
      <c r="E116" s="1007"/>
      <c r="F116" s="548"/>
      <c r="G116" s="229"/>
      <c r="H116" s="229"/>
      <c r="I116" s="228"/>
      <c r="J116" s="230"/>
      <c r="K116" s="276"/>
      <c r="L116" s="230"/>
      <c r="M116" s="441"/>
      <c r="N116" s="301"/>
      <c r="O116" s="645"/>
      <c r="P116" s="301"/>
      <c r="Q116" s="301"/>
      <c r="R116" s="354"/>
    </row>
    <row r="117" spans="2:18" s="2" customFormat="1">
      <c r="B117" s="612" t="s">
        <v>1005</v>
      </c>
      <c r="C117" s="1007" t="s">
        <v>1353</v>
      </c>
      <c r="D117" s="1007"/>
      <c r="E117" s="1007"/>
      <c r="F117" s="548"/>
      <c r="G117" s="229"/>
      <c r="H117" s="229"/>
      <c r="I117" s="228"/>
      <c r="J117" s="230"/>
      <c r="K117" s="276"/>
      <c r="L117" s="230"/>
      <c r="M117" s="441"/>
      <c r="N117" s="301"/>
      <c r="O117" s="645"/>
      <c r="P117" s="301"/>
      <c r="Q117" s="301"/>
      <c r="R117" s="354"/>
    </row>
    <row r="118" spans="2:18" s="2" customFormat="1">
      <c r="B118" s="612" t="s">
        <v>1006</v>
      </c>
      <c r="C118" s="1034" t="s">
        <v>1354</v>
      </c>
      <c r="D118" s="1034"/>
      <c r="E118" s="1034"/>
      <c r="F118" s="548"/>
      <c r="G118" s="229"/>
      <c r="H118" s="229"/>
      <c r="I118" s="228"/>
      <c r="J118" s="230"/>
      <c r="K118" s="276"/>
      <c r="L118" s="230"/>
      <c r="M118" s="441"/>
      <c r="N118" s="301"/>
      <c r="O118" s="645"/>
      <c r="P118" s="301"/>
      <c r="Q118" s="301"/>
      <c r="R118" s="354"/>
    </row>
    <row r="119" spans="2:18" s="2" customFormat="1">
      <c r="B119" s="612" t="s">
        <v>240</v>
      </c>
      <c r="C119" s="1034" t="s">
        <v>239</v>
      </c>
      <c r="D119" s="1034"/>
      <c r="E119" s="1034"/>
      <c r="F119" s="548"/>
      <c r="G119" s="229"/>
      <c r="H119" s="229"/>
      <c r="I119" s="228"/>
      <c r="J119" s="230"/>
      <c r="K119" s="276"/>
      <c r="L119" s="230"/>
      <c r="M119" s="441"/>
      <c r="N119" s="301"/>
      <c r="O119" s="645"/>
      <c r="P119" s="301"/>
      <c r="Q119" s="301"/>
      <c r="R119" s="354"/>
    </row>
    <row r="120" spans="2:18" s="2" customFormat="1">
      <c r="B120" s="612" t="s">
        <v>1007</v>
      </c>
      <c r="C120" s="1034" t="s">
        <v>903</v>
      </c>
      <c r="D120" s="1034"/>
      <c r="E120" s="1034"/>
      <c r="F120" s="548"/>
      <c r="G120" s="229"/>
      <c r="H120" s="229"/>
      <c r="I120" s="228"/>
      <c r="J120" s="230"/>
      <c r="K120" s="276"/>
      <c r="L120" s="230"/>
      <c r="M120" s="441"/>
      <c r="N120" s="301"/>
      <c r="O120" s="645"/>
      <c r="P120" s="301"/>
      <c r="Q120" s="301"/>
      <c r="R120" s="354"/>
    </row>
    <row r="121" spans="2:18" s="2" customFormat="1">
      <c r="B121" s="610" t="s">
        <v>1008</v>
      </c>
      <c r="C121" s="1007" t="s">
        <v>1355</v>
      </c>
      <c r="D121" s="1007"/>
      <c r="E121" s="1007"/>
      <c r="F121" s="548"/>
      <c r="G121" s="229"/>
      <c r="H121" s="229"/>
      <c r="I121" s="228"/>
      <c r="J121" s="230"/>
      <c r="K121" s="276"/>
      <c r="L121" s="230"/>
      <c r="M121" s="441"/>
      <c r="N121" s="301"/>
      <c r="O121" s="645"/>
      <c r="P121" s="301"/>
      <c r="Q121" s="301"/>
      <c r="R121" s="354"/>
    </row>
    <row r="122" spans="2:18" s="2" customFormat="1">
      <c r="B122" s="610" t="s">
        <v>1009</v>
      </c>
      <c r="C122" s="1007" t="s">
        <v>1356</v>
      </c>
      <c r="D122" s="1007"/>
      <c r="E122" s="1007"/>
      <c r="F122" s="548"/>
      <c r="G122" s="229"/>
      <c r="H122" s="229"/>
      <c r="I122" s="228"/>
      <c r="J122" s="230"/>
      <c r="K122" s="276"/>
      <c r="L122" s="230"/>
      <c r="M122" s="441"/>
      <c r="N122" s="301"/>
      <c r="O122" s="645"/>
      <c r="P122" s="301"/>
      <c r="Q122" s="301"/>
      <c r="R122" s="354"/>
    </row>
    <row r="123" spans="2:18" s="2" customFormat="1">
      <c r="B123" s="612" t="s">
        <v>1010</v>
      </c>
      <c r="C123" s="1034" t="s">
        <v>1357</v>
      </c>
      <c r="D123" s="1034"/>
      <c r="E123" s="1034"/>
      <c r="F123" s="548"/>
      <c r="G123" s="229"/>
      <c r="H123" s="229"/>
      <c r="I123" s="228"/>
      <c r="J123" s="230"/>
      <c r="K123" s="276"/>
      <c r="L123" s="230"/>
      <c r="M123" s="441"/>
      <c r="N123" s="301"/>
      <c r="O123" s="645"/>
      <c r="P123" s="301"/>
      <c r="Q123" s="301"/>
      <c r="R123" s="354"/>
    </row>
    <row r="124" spans="2:18" s="2" customFormat="1">
      <c r="B124" s="612" t="s">
        <v>1011</v>
      </c>
      <c r="C124" s="1034" t="s">
        <v>1358</v>
      </c>
      <c r="D124" s="1034"/>
      <c r="E124" s="1034"/>
      <c r="F124" s="548"/>
      <c r="G124" s="229"/>
      <c r="H124" s="229"/>
      <c r="I124" s="228"/>
      <c r="J124" s="230"/>
      <c r="K124" s="276"/>
      <c r="L124" s="230"/>
      <c r="M124" s="441"/>
      <c r="N124" s="301"/>
      <c r="O124" s="645"/>
      <c r="P124" s="301"/>
      <c r="Q124" s="301"/>
      <c r="R124" s="354"/>
    </row>
    <row r="125" spans="2:18" s="2" customFormat="1">
      <c r="B125" s="610" t="s">
        <v>1012</v>
      </c>
      <c r="C125" s="1007" t="s">
        <v>1359</v>
      </c>
      <c r="D125" s="1007"/>
      <c r="E125" s="1007"/>
      <c r="F125" s="548"/>
      <c r="G125" s="229"/>
      <c r="H125" s="229"/>
      <c r="I125" s="228"/>
      <c r="J125" s="230"/>
      <c r="K125" s="276"/>
      <c r="L125" s="230"/>
      <c r="M125" s="441"/>
      <c r="N125" s="301"/>
      <c r="O125" s="645"/>
      <c r="P125" s="301"/>
      <c r="Q125" s="301"/>
      <c r="R125" s="354"/>
    </row>
    <row r="126" spans="2:18" s="2" customFormat="1">
      <c r="B126" s="610" t="s">
        <v>1013</v>
      </c>
      <c r="C126" s="1007" t="s">
        <v>1360</v>
      </c>
      <c r="D126" s="1007"/>
      <c r="E126" s="1007"/>
      <c r="F126" s="548"/>
      <c r="G126" s="229"/>
      <c r="H126" s="229"/>
      <c r="I126" s="228"/>
      <c r="J126" s="230"/>
      <c r="K126" s="276"/>
      <c r="L126" s="230"/>
      <c r="M126" s="441"/>
      <c r="N126" s="301"/>
      <c r="O126" s="645"/>
      <c r="P126" s="301"/>
      <c r="Q126" s="301"/>
      <c r="R126" s="354"/>
    </row>
    <row r="127" spans="2:18" s="2" customFormat="1">
      <c r="B127" s="610" t="s">
        <v>1014</v>
      </c>
      <c r="C127" s="1007" t="s">
        <v>1361</v>
      </c>
      <c r="D127" s="1007"/>
      <c r="E127" s="1007"/>
      <c r="F127" s="548"/>
      <c r="G127" s="229"/>
      <c r="H127" s="229"/>
      <c r="I127" s="228"/>
      <c r="J127" s="230"/>
      <c r="K127" s="276"/>
      <c r="L127" s="230"/>
      <c r="M127" s="441"/>
      <c r="N127" s="301"/>
      <c r="O127" s="645"/>
      <c r="P127" s="301"/>
      <c r="Q127" s="301"/>
      <c r="R127" s="354"/>
    </row>
    <row r="128" spans="2:18" s="2" customFormat="1">
      <c r="B128" s="612" t="s">
        <v>241</v>
      </c>
      <c r="C128" s="1034" t="s">
        <v>1362</v>
      </c>
      <c r="D128" s="1034"/>
      <c r="E128" s="1034"/>
      <c r="F128" s="548"/>
      <c r="G128" s="229"/>
      <c r="H128" s="229"/>
      <c r="I128" s="228"/>
      <c r="J128" s="230"/>
      <c r="K128" s="276"/>
      <c r="L128" s="230"/>
      <c r="M128" s="441"/>
      <c r="N128" s="301"/>
      <c r="O128" s="645"/>
      <c r="P128" s="301"/>
      <c r="Q128" s="301"/>
      <c r="R128" s="354"/>
    </row>
    <row r="129" spans="2:18" s="2" customFormat="1">
      <c r="B129" s="610" t="s">
        <v>242</v>
      </c>
      <c r="C129" s="1007" t="s">
        <v>1363</v>
      </c>
      <c r="D129" s="1007"/>
      <c r="E129" s="1007"/>
      <c r="F129" s="548"/>
      <c r="G129" s="229"/>
      <c r="H129" s="229"/>
      <c r="I129" s="228"/>
      <c r="J129" s="230"/>
      <c r="K129" s="276"/>
      <c r="L129" s="230"/>
      <c r="M129" s="441"/>
      <c r="N129" s="301"/>
      <c r="O129" s="645"/>
      <c r="P129" s="301"/>
      <c r="Q129" s="301"/>
      <c r="R129" s="354"/>
    </row>
    <row r="130" spans="2:18" s="2" customFormat="1">
      <c r="B130" s="610" t="s">
        <v>243</v>
      </c>
      <c r="C130" s="1007" t="s">
        <v>1364</v>
      </c>
      <c r="D130" s="1007"/>
      <c r="E130" s="1007"/>
      <c r="F130" s="548"/>
      <c r="G130" s="229"/>
      <c r="H130" s="229"/>
      <c r="I130" s="228"/>
      <c r="J130" s="230"/>
      <c r="K130" s="276"/>
      <c r="L130" s="230"/>
      <c r="M130" s="441"/>
      <c r="N130" s="301"/>
      <c r="O130" s="645"/>
      <c r="P130" s="301"/>
      <c r="Q130" s="301"/>
      <c r="R130" s="354"/>
    </row>
    <row r="131" spans="2:18" s="2" customFormat="1">
      <c r="B131" s="610" t="s">
        <v>1015</v>
      </c>
      <c r="C131" s="1007" t="s">
        <v>1365</v>
      </c>
      <c r="D131" s="1007"/>
      <c r="E131" s="1007"/>
      <c r="F131" s="548"/>
      <c r="G131" s="229"/>
      <c r="H131" s="229"/>
      <c r="I131" s="228"/>
      <c r="J131" s="230"/>
      <c r="K131" s="276"/>
      <c r="L131" s="230"/>
      <c r="M131" s="441"/>
      <c r="N131" s="301"/>
      <c r="O131" s="645"/>
      <c r="P131" s="301"/>
      <c r="Q131" s="301"/>
      <c r="R131" s="354"/>
    </row>
    <row r="132" spans="2:18" s="2" customFormat="1">
      <c r="B132" s="612" t="s">
        <v>244</v>
      </c>
      <c r="C132" s="1034" t="s">
        <v>1366</v>
      </c>
      <c r="D132" s="1034"/>
      <c r="E132" s="1034"/>
      <c r="F132" s="548"/>
      <c r="G132" s="229"/>
      <c r="H132" s="229"/>
      <c r="I132" s="228"/>
      <c r="J132" s="230"/>
      <c r="K132" s="276"/>
      <c r="L132" s="230"/>
      <c r="M132" s="441"/>
      <c r="N132" s="301"/>
      <c r="O132" s="645"/>
      <c r="P132" s="301"/>
      <c r="Q132" s="301"/>
      <c r="R132" s="354"/>
    </row>
    <row r="133" spans="2:18" s="2" customFormat="1">
      <c r="B133" s="610" t="s">
        <v>1016</v>
      </c>
      <c r="C133" s="1007" t="s">
        <v>1367</v>
      </c>
      <c r="D133" s="1007"/>
      <c r="E133" s="1007"/>
      <c r="F133" s="548"/>
      <c r="G133" s="229"/>
      <c r="H133" s="229"/>
      <c r="I133" s="228"/>
      <c r="J133" s="230"/>
      <c r="K133" s="276"/>
      <c r="L133" s="230"/>
      <c r="M133" s="441"/>
      <c r="N133" s="301"/>
      <c r="O133" s="645"/>
      <c r="P133" s="301"/>
      <c r="Q133" s="301"/>
      <c r="R133" s="354"/>
    </row>
    <row r="134" spans="2:18" s="2" customFormat="1">
      <c r="B134" s="610" t="s">
        <v>1017</v>
      </c>
      <c r="C134" s="1007" t="s">
        <v>1096</v>
      </c>
      <c r="D134" s="1007"/>
      <c r="E134" s="1007"/>
      <c r="F134" s="548"/>
      <c r="G134" s="229"/>
      <c r="H134" s="229"/>
      <c r="I134" s="228"/>
      <c r="J134" s="230"/>
      <c r="K134" s="276"/>
      <c r="L134" s="230"/>
      <c r="M134" s="441"/>
      <c r="N134" s="301"/>
      <c r="O134" s="645"/>
      <c r="P134" s="301"/>
      <c r="Q134" s="301"/>
      <c r="R134" s="354"/>
    </row>
    <row r="135" spans="2:18" s="2" customFormat="1">
      <c r="B135" s="610" t="s">
        <v>1018</v>
      </c>
      <c r="C135" s="1007" t="s">
        <v>1368</v>
      </c>
      <c r="D135" s="1007"/>
      <c r="E135" s="1007"/>
      <c r="F135" s="548"/>
      <c r="G135" s="229"/>
      <c r="H135" s="229"/>
      <c r="I135" s="228"/>
      <c r="J135" s="230"/>
      <c r="K135" s="276"/>
      <c r="L135" s="230"/>
      <c r="M135" s="441"/>
      <c r="N135" s="301"/>
      <c r="O135" s="645"/>
      <c r="P135" s="301"/>
      <c r="Q135" s="301"/>
      <c r="R135" s="354"/>
    </row>
    <row r="136" spans="2:18" s="2" customFormat="1">
      <c r="B136" s="610" t="s">
        <v>1019</v>
      </c>
      <c r="C136" s="1007" t="s">
        <v>1369</v>
      </c>
      <c r="D136" s="1007"/>
      <c r="E136" s="1007"/>
      <c r="F136" s="548"/>
      <c r="G136" s="229"/>
      <c r="H136" s="229"/>
      <c r="I136" s="228"/>
      <c r="J136" s="230"/>
      <c r="K136" s="276"/>
      <c r="L136" s="230"/>
      <c r="M136" s="441"/>
      <c r="N136" s="301"/>
      <c r="O136" s="645"/>
      <c r="P136" s="301"/>
      <c r="Q136" s="301"/>
      <c r="R136" s="354"/>
    </row>
    <row r="137" spans="2:18" s="2" customFormat="1">
      <c r="B137" s="612" t="s">
        <v>1020</v>
      </c>
      <c r="C137" s="1034" t="s">
        <v>904</v>
      </c>
      <c r="D137" s="1034"/>
      <c r="E137" s="1034"/>
      <c r="F137" s="548"/>
      <c r="G137" s="229"/>
      <c r="H137" s="229"/>
      <c r="I137" s="228"/>
      <c r="J137" s="230"/>
      <c r="K137" s="276"/>
      <c r="L137" s="230"/>
      <c r="M137" s="441"/>
      <c r="N137" s="301"/>
      <c r="O137" s="645"/>
      <c r="P137" s="301"/>
      <c r="Q137" s="301"/>
      <c r="R137" s="354"/>
    </row>
    <row r="138" spans="2:18" s="2" customFormat="1">
      <c r="B138" s="610" t="s">
        <v>245</v>
      </c>
      <c r="C138" s="1007" t="s">
        <v>1370</v>
      </c>
      <c r="D138" s="1007"/>
      <c r="E138" s="1007"/>
      <c r="F138" s="548"/>
      <c r="G138" s="229"/>
      <c r="H138" s="229"/>
      <c r="I138" s="228"/>
      <c r="J138" s="230"/>
      <c r="K138" s="276"/>
      <c r="L138" s="230"/>
      <c r="M138" s="441"/>
      <c r="N138" s="301"/>
      <c r="O138" s="645"/>
      <c r="P138" s="301"/>
      <c r="Q138" s="301"/>
      <c r="R138" s="354"/>
    </row>
    <row r="139" spans="2:18" s="2" customFormat="1">
      <c r="B139" s="610" t="s">
        <v>1021</v>
      </c>
      <c r="C139" s="1034" t="s">
        <v>905</v>
      </c>
      <c r="D139" s="1034"/>
      <c r="E139" s="1034"/>
      <c r="F139" s="548"/>
      <c r="G139" s="229"/>
      <c r="H139" s="229"/>
      <c r="I139" s="228"/>
      <c r="J139" s="230"/>
      <c r="K139" s="276"/>
      <c r="L139" s="230"/>
      <c r="M139" s="441"/>
      <c r="N139" s="301"/>
      <c r="O139" s="645"/>
      <c r="P139" s="301"/>
      <c r="Q139" s="301"/>
      <c r="R139" s="354"/>
    </row>
    <row r="140" spans="2:18" s="2" customFormat="1">
      <c r="B140" s="610" t="s">
        <v>1022</v>
      </c>
      <c r="C140" s="1007" t="s">
        <v>906</v>
      </c>
      <c r="D140" s="1007"/>
      <c r="E140" s="1007"/>
      <c r="F140" s="548"/>
      <c r="G140" s="229"/>
      <c r="H140" s="229"/>
      <c r="I140" s="228"/>
      <c r="J140" s="230"/>
      <c r="K140" s="276"/>
      <c r="L140" s="230"/>
      <c r="M140" s="441"/>
      <c r="N140" s="301"/>
      <c r="O140" s="645"/>
      <c r="P140" s="301"/>
      <c r="Q140" s="301"/>
      <c r="R140" s="354"/>
    </row>
    <row r="141" spans="2:18" s="2" customFormat="1">
      <c r="B141" s="612" t="s">
        <v>1023</v>
      </c>
      <c r="C141" s="1007" t="s">
        <v>907</v>
      </c>
      <c r="D141" s="1007"/>
      <c r="E141" s="1007"/>
      <c r="F141" s="548"/>
      <c r="G141" s="229"/>
      <c r="H141" s="229"/>
      <c r="I141" s="228"/>
      <c r="J141" s="230"/>
      <c r="K141" s="276"/>
      <c r="L141" s="230"/>
      <c r="M141" s="441"/>
      <c r="N141" s="301"/>
      <c r="O141" s="645"/>
      <c r="P141" s="301"/>
      <c r="Q141" s="301"/>
      <c r="R141" s="354"/>
    </row>
    <row r="142" spans="2:18" s="2" customFormat="1">
      <c r="B142" s="612" t="s">
        <v>1024</v>
      </c>
      <c r="C142" s="1007" t="s">
        <v>908</v>
      </c>
      <c r="D142" s="1007"/>
      <c r="E142" s="1007"/>
      <c r="F142" s="548"/>
      <c r="G142" s="229"/>
      <c r="H142" s="229"/>
      <c r="I142" s="228"/>
      <c r="J142" s="230"/>
      <c r="K142" s="276"/>
      <c r="L142" s="230"/>
      <c r="M142" s="441"/>
      <c r="N142" s="301"/>
      <c r="O142" s="645"/>
      <c r="P142" s="301"/>
      <c r="Q142" s="301"/>
      <c r="R142" s="354"/>
    </row>
    <row r="143" spans="2:18" s="2" customFormat="1">
      <c r="B143" s="612" t="s">
        <v>1025</v>
      </c>
      <c r="C143" s="1034" t="s">
        <v>1371</v>
      </c>
      <c r="D143" s="1034"/>
      <c r="E143" s="1034"/>
      <c r="F143" s="548"/>
      <c r="G143" s="229"/>
      <c r="H143" s="229"/>
      <c r="I143" s="228"/>
      <c r="J143" s="230"/>
      <c r="K143" s="276"/>
      <c r="L143" s="230"/>
      <c r="M143" s="441"/>
      <c r="N143" s="301"/>
      <c r="O143" s="645"/>
      <c r="P143" s="301"/>
      <c r="Q143" s="301"/>
      <c r="R143" s="354"/>
    </row>
    <row r="144" spans="2:18" s="2" customFormat="1">
      <c r="B144" s="612" t="s">
        <v>246</v>
      </c>
      <c r="C144" s="1007" t="s">
        <v>1372</v>
      </c>
      <c r="D144" s="1007"/>
      <c r="E144" s="1007"/>
      <c r="F144" s="548"/>
      <c r="G144" s="229"/>
      <c r="H144" s="229"/>
      <c r="I144" s="228"/>
      <c r="J144" s="230"/>
      <c r="K144" s="276"/>
      <c r="L144" s="230"/>
      <c r="M144" s="441"/>
      <c r="N144" s="301"/>
      <c r="O144" s="645"/>
      <c r="P144" s="301"/>
      <c r="Q144" s="301"/>
      <c r="R144" s="354"/>
    </row>
    <row r="145" spans="2:18" s="2" customFormat="1">
      <c r="B145" s="612" t="s">
        <v>1026</v>
      </c>
      <c r="C145" s="1034" t="s">
        <v>1373</v>
      </c>
      <c r="D145" s="1034"/>
      <c r="E145" s="1034"/>
      <c r="F145" s="548"/>
      <c r="G145" s="229"/>
      <c r="H145" s="229"/>
      <c r="I145" s="228"/>
      <c r="J145" s="230"/>
      <c r="K145" s="276"/>
      <c r="L145" s="230"/>
      <c r="M145" s="441"/>
      <c r="N145" s="301"/>
      <c r="O145" s="645"/>
      <c r="P145" s="301"/>
      <c r="Q145" s="301"/>
      <c r="R145" s="354"/>
    </row>
    <row r="146" spans="2:18" s="2" customFormat="1">
      <c r="B146" s="612" t="s">
        <v>1027</v>
      </c>
      <c r="C146" s="1034" t="s">
        <v>1374</v>
      </c>
      <c r="D146" s="1034"/>
      <c r="E146" s="1034"/>
      <c r="F146" s="548"/>
      <c r="G146" s="229"/>
      <c r="H146" s="229"/>
      <c r="I146" s="228"/>
      <c r="J146" s="230"/>
      <c r="K146" s="276"/>
      <c r="L146" s="230"/>
      <c r="M146" s="441"/>
      <c r="N146" s="301"/>
      <c r="O146" s="645"/>
      <c r="P146" s="301"/>
      <c r="Q146" s="301"/>
      <c r="R146" s="354"/>
    </row>
    <row r="147" spans="2:18" s="2" customFormat="1">
      <c r="B147" s="612" t="s">
        <v>247</v>
      </c>
      <c r="C147" s="1034" t="s">
        <v>1375</v>
      </c>
      <c r="D147" s="1034"/>
      <c r="E147" s="1034"/>
      <c r="F147" s="548"/>
      <c r="G147" s="229"/>
      <c r="H147" s="229"/>
      <c r="I147" s="228"/>
      <c r="J147" s="230"/>
      <c r="K147" s="276"/>
      <c r="L147" s="230"/>
      <c r="M147" s="441"/>
      <c r="N147" s="301"/>
      <c r="O147" s="645"/>
      <c r="P147" s="301"/>
      <c r="Q147" s="301"/>
      <c r="R147" s="354"/>
    </row>
    <row r="148" spans="2:18" s="2" customFormat="1">
      <c r="B148" s="612" t="s">
        <v>1028</v>
      </c>
      <c r="C148" s="1007" t="s">
        <v>1376</v>
      </c>
      <c r="D148" s="1007"/>
      <c r="E148" s="1007"/>
      <c r="F148" s="548"/>
      <c r="G148" s="229"/>
      <c r="H148" s="229"/>
      <c r="I148" s="228"/>
      <c r="J148" s="230"/>
      <c r="K148" s="276"/>
      <c r="L148" s="230"/>
      <c r="M148" s="441"/>
      <c r="N148" s="301"/>
      <c r="O148" s="645"/>
      <c r="P148" s="301"/>
      <c r="Q148" s="301"/>
      <c r="R148" s="354"/>
    </row>
    <row r="149" spans="2:18" s="2" customFormat="1">
      <c r="B149" s="610" t="s">
        <v>1378</v>
      </c>
      <c r="C149" s="1007" t="s">
        <v>1377</v>
      </c>
      <c r="D149" s="1007"/>
      <c r="E149" s="1007"/>
      <c r="F149" s="548"/>
      <c r="G149" s="229"/>
      <c r="H149" s="229"/>
      <c r="I149" s="228"/>
      <c r="J149" s="230"/>
      <c r="K149" s="276"/>
      <c r="L149" s="230"/>
      <c r="M149" s="441"/>
      <c r="N149" s="301"/>
      <c r="O149" s="645"/>
      <c r="P149" s="301"/>
      <c r="Q149" s="301"/>
      <c r="R149" s="354"/>
    </row>
    <row r="150" spans="2:18" s="2" customFormat="1">
      <c r="B150" s="610" t="s">
        <v>1029</v>
      </c>
      <c r="C150" s="1007" t="s">
        <v>1379</v>
      </c>
      <c r="D150" s="1007"/>
      <c r="E150" s="1007"/>
      <c r="F150" s="548"/>
      <c r="G150" s="229"/>
      <c r="H150" s="229"/>
      <c r="I150" s="228"/>
      <c r="J150" s="230"/>
      <c r="K150" s="276"/>
      <c r="L150" s="230"/>
      <c r="M150" s="441"/>
      <c r="N150" s="301"/>
      <c r="O150" s="645"/>
      <c r="P150" s="301"/>
      <c r="Q150" s="301"/>
      <c r="R150" s="354"/>
    </row>
    <row r="151" spans="2:18" s="2" customFormat="1">
      <c r="B151" s="610" t="s">
        <v>1030</v>
      </c>
      <c r="C151" s="1007" t="s">
        <v>1380</v>
      </c>
      <c r="D151" s="1007"/>
      <c r="E151" s="1007"/>
      <c r="F151" s="548"/>
      <c r="G151" s="229"/>
      <c r="H151" s="229"/>
      <c r="I151" s="228"/>
      <c r="J151" s="230"/>
      <c r="K151" s="276"/>
      <c r="L151" s="230"/>
      <c r="M151" s="441"/>
      <c r="N151" s="301"/>
      <c r="O151" s="645"/>
      <c r="P151" s="301"/>
      <c r="Q151" s="301"/>
      <c r="R151" s="354"/>
    </row>
    <row r="152" spans="2:18" s="2" customFormat="1">
      <c r="B152" s="612" t="s">
        <v>1031</v>
      </c>
      <c r="C152" s="1034" t="s">
        <v>1381</v>
      </c>
      <c r="D152" s="1034"/>
      <c r="E152" s="1034"/>
      <c r="F152" s="548"/>
      <c r="G152" s="229"/>
      <c r="H152" s="229"/>
      <c r="I152" s="228"/>
      <c r="J152" s="230"/>
      <c r="K152" s="276"/>
      <c r="L152" s="230"/>
      <c r="M152" s="441"/>
      <c r="N152" s="301"/>
      <c r="O152" s="645"/>
      <c r="P152" s="301"/>
      <c r="Q152" s="301"/>
      <c r="R152" s="354"/>
    </row>
    <row r="153" spans="2:18" s="2" customFormat="1">
      <c r="B153" s="612" t="s">
        <v>1032</v>
      </c>
      <c r="C153" s="1034" t="s">
        <v>1382</v>
      </c>
      <c r="D153" s="1034"/>
      <c r="E153" s="1034"/>
      <c r="F153" s="548"/>
      <c r="G153" s="229"/>
      <c r="H153" s="229"/>
      <c r="I153" s="228"/>
      <c r="J153" s="230"/>
      <c r="K153" s="276"/>
      <c r="L153" s="230"/>
      <c r="M153" s="441"/>
      <c r="N153" s="301"/>
      <c r="O153" s="645"/>
      <c r="P153" s="301"/>
      <c r="Q153" s="301"/>
      <c r="R153" s="354"/>
    </row>
    <row r="154" spans="2:18" s="2" customFormat="1">
      <c r="B154" s="612" t="s">
        <v>248</v>
      </c>
      <c r="C154" s="1034" t="s">
        <v>1383</v>
      </c>
      <c r="D154" s="1034"/>
      <c r="E154" s="1034"/>
      <c r="F154" s="548"/>
      <c r="G154" s="229"/>
      <c r="H154" s="229"/>
      <c r="I154" s="228"/>
      <c r="J154" s="230"/>
      <c r="K154" s="276"/>
      <c r="L154" s="230"/>
      <c r="M154" s="441"/>
      <c r="N154" s="301"/>
      <c r="O154" s="645"/>
      <c r="P154" s="301"/>
      <c r="Q154" s="301"/>
      <c r="R154" s="354"/>
    </row>
    <row r="155" spans="2:18" s="2" customFormat="1">
      <c r="B155" s="612" t="s">
        <v>1033</v>
      </c>
      <c r="C155" s="1034" t="s">
        <v>909</v>
      </c>
      <c r="D155" s="1034"/>
      <c r="E155" s="1034"/>
      <c r="F155" s="548"/>
      <c r="G155" s="229"/>
      <c r="H155" s="229"/>
      <c r="I155" s="228"/>
      <c r="J155" s="230"/>
      <c r="K155" s="276"/>
      <c r="L155" s="230"/>
      <c r="M155" s="441"/>
      <c r="N155" s="301"/>
      <c r="O155" s="645"/>
      <c r="P155" s="301"/>
      <c r="Q155" s="301"/>
      <c r="R155" s="354"/>
    </row>
    <row r="156" spans="2:18" s="2" customFormat="1">
      <c r="B156" s="612" t="s">
        <v>249</v>
      </c>
      <c r="C156" s="1034" t="s">
        <v>1384</v>
      </c>
      <c r="D156" s="1034"/>
      <c r="E156" s="1034"/>
      <c r="F156" s="548"/>
      <c r="G156" s="229"/>
      <c r="H156" s="229"/>
      <c r="I156" s="228"/>
      <c r="J156" s="230"/>
      <c r="K156" s="276"/>
      <c r="L156" s="230"/>
      <c r="M156" s="441"/>
      <c r="N156" s="301"/>
      <c r="O156" s="645"/>
      <c r="P156" s="301"/>
      <c r="Q156" s="301"/>
      <c r="R156" s="354"/>
    </row>
    <row r="157" spans="2:18" s="2" customFormat="1">
      <c r="B157" s="612" t="s">
        <v>1034</v>
      </c>
      <c r="C157" s="1034" t="s">
        <v>1385</v>
      </c>
      <c r="D157" s="1034"/>
      <c r="E157" s="1034"/>
      <c r="F157" s="548"/>
      <c r="G157" s="229"/>
      <c r="H157" s="229"/>
      <c r="I157" s="228"/>
      <c r="J157" s="230"/>
      <c r="K157" s="276"/>
      <c r="L157" s="230"/>
      <c r="M157" s="441"/>
      <c r="N157" s="301"/>
      <c r="O157" s="645"/>
      <c r="P157" s="301"/>
      <c r="Q157" s="301"/>
      <c r="R157" s="354"/>
    </row>
    <row r="158" spans="2:18" s="2" customFormat="1">
      <c r="B158" s="610" t="s">
        <v>1035</v>
      </c>
      <c r="C158" s="1007" t="s">
        <v>1386</v>
      </c>
      <c r="D158" s="1007"/>
      <c r="E158" s="1007"/>
      <c r="F158" s="548"/>
      <c r="G158" s="229"/>
      <c r="H158" s="229"/>
      <c r="I158" s="228"/>
      <c r="J158" s="230"/>
      <c r="K158" s="276"/>
      <c r="L158" s="230"/>
      <c r="M158" s="441"/>
      <c r="N158" s="301"/>
      <c r="O158" s="645"/>
      <c r="P158" s="301"/>
      <c r="Q158" s="301"/>
      <c r="R158" s="354"/>
    </row>
    <row r="159" spans="2:18" s="2" customFormat="1">
      <c r="B159" s="612" t="s">
        <v>1036</v>
      </c>
      <c r="C159" s="1034" t="s">
        <v>1387</v>
      </c>
      <c r="D159" s="1034"/>
      <c r="E159" s="1034"/>
      <c r="F159" s="548"/>
      <c r="G159" s="229"/>
      <c r="H159" s="229"/>
      <c r="I159" s="228"/>
      <c r="J159" s="230"/>
      <c r="K159" s="276"/>
      <c r="L159" s="230"/>
      <c r="M159" s="441"/>
      <c r="N159" s="301"/>
      <c r="O159" s="645"/>
      <c r="P159" s="301"/>
      <c r="Q159" s="301"/>
      <c r="R159" s="354"/>
    </row>
    <row r="160" spans="2:18" s="2" customFormat="1">
      <c r="B160" s="610" t="s">
        <v>1037</v>
      </c>
      <c r="C160" s="1007" t="s">
        <v>910</v>
      </c>
      <c r="D160" s="1007"/>
      <c r="E160" s="1007"/>
      <c r="F160" s="548"/>
      <c r="G160" s="229"/>
      <c r="H160" s="229"/>
      <c r="I160" s="228"/>
      <c r="J160" s="230"/>
      <c r="K160" s="276"/>
      <c r="L160" s="230"/>
      <c r="M160" s="441"/>
      <c r="N160" s="301"/>
      <c r="O160" s="645"/>
      <c r="P160" s="301"/>
      <c r="Q160" s="301"/>
      <c r="R160" s="354"/>
    </row>
    <row r="161" spans="2:18" s="2" customFormat="1">
      <c r="B161" s="610" t="s">
        <v>1038</v>
      </c>
      <c r="C161" s="1007" t="s">
        <v>1388</v>
      </c>
      <c r="D161" s="1007"/>
      <c r="E161" s="1007"/>
      <c r="F161" s="548"/>
      <c r="G161" s="229"/>
      <c r="H161" s="229"/>
      <c r="I161" s="228"/>
      <c r="J161" s="230"/>
      <c r="K161" s="276"/>
      <c r="L161" s="230"/>
      <c r="M161" s="441"/>
      <c r="N161" s="301"/>
      <c r="O161" s="645"/>
      <c r="P161" s="301"/>
      <c r="Q161" s="301"/>
      <c r="R161" s="354"/>
    </row>
    <row r="162" spans="2:18" s="2" customFormat="1">
      <c r="B162" s="612" t="s">
        <v>250</v>
      </c>
      <c r="C162" s="1034" t="s">
        <v>1389</v>
      </c>
      <c r="D162" s="1034"/>
      <c r="E162" s="1034"/>
      <c r="F162" s="548"/>
      <c r="G162" s="229"/>
      <c r="H162" s="229"/>
      <c r="I162" s="228"/>
      <c r="J162" s="230"/>
      <c r="K162" s="276"/>
      <c r="L162" s="230"/>
      <c r="M162" s="441"/>
      <c r="N162" s="301"/>
      <c r="O162" s="645"/>
      <c r="P162" s="301"/>
      <c r="Q162" s="301"/>
      <c r="R162" s="354"/>
    </row>
    <row r="163" spans="2:18" s="2" customFormat="1">
      <c r="B163" s="610" t="s">
        <v>251</v>
      </c>
      <c r="C163" s="1007" t="s">
        <v>1390</v>
      </c>
      <c r="D163" s="1007"/>
      <c r="E163" s="1007"/>
      <c r="F163" s="548"/>
      <c r="G163" s="229"/>
      <c r="H163" s="229"/>
      <c r="I163" s="228"/>
      <c r="J163" s="230"/>
      <c r="K163" s="276"/>
      <c r="L163" s="230"/>
      <c r="M163" s="441"/>
      <c r="N163" s="301"/>
      <c r="O163" s="645"/>
      <c r="P163" s="301"/>
      <c r="Q163" s="301"/>
      <c r="R163" s="354"/>
    </row>
    <row r="164" spans="2:18" s="2" customFormat="1">
      <c r="B164" s="613" t="s">
        <v>1097</v>
      </c>
      <c r="C164" s="1034" t="s">
        <v>1391</v>
      </c>
      <c r="D164" s="1034"/>
      <c r="E164" s="1034"/>
      <c r="F164" s="548"/>
      <c r="G164" s="229"/>
      <c r="H164" s="229"/>
      <c r="I164" s="228"/>
      <c r="J164" s="230"/>
      <c r="K164" s="276"/>
      <c r="L164" s="230"/>
      <c r="M164" s="441"/>
      <c r="N164" s="301"/>
      <c r="O164" s="645"/>
      <c r="P164" s="301"/>
      <c r="Q164" s="301"/>
      <c r="R164" s="354"/>
    </row>
    <row r="165" spans="2:18" s="2" customFormat="1">
      <c r="B165" s="612" t="s">
        <v>1039</v>
      </c>
      <c r="C165" s="1034" t="s">
        <v>1392</v>
      </c>
      <c r="D165" s="1034"/>
      <c r="E165" s="1034"/>
      <c r="F165" s="548"/>
      <c r="G165" s="229"/>
      <c r="H165" s="229"/>
      <c r="I165" s="228"/>
      <c r="J165" s="230"/>
      <c r="K165" s="276"/>
      <c r="L165" s="230"/>
      <c r="M165" s="441"/>
      <c r="N165" s="301"/>
      <c r="O165" s="645"/>
      <c r="P165" s="301"/>
      <c r="Q165" s="301"/>
      <c r="R165" s="354"/>
    </row>
    <row r="166" spans="2:18" s="2" customFormat="1">
      <c r="B166" s="610" t="s">
        <v>1040</v>
      </c>
      <c r="C166" s="1007" t="s">
        <v>1393</v>
      </c>
      <c r="D166" s="1007"/>
      <c r="E166" s="1007"/>
      <c r="F166" s="548"/>
      <c r="G166" s="229"/>
      <c r="H166" s="229"/>
      <c r="I166" s="228"/>
      <c r="J166" s="230"/>
      <c r="K166" s="276"/>
      <c r="L166" s="230"/>
      <c r="M166" s="441"/>
      <c r="N166" s="301"/>
      <c r="O166" s="645"/>
      <c r="P166" s="301"/>
      <c r="Q166" s="301"/>
      <c r="R166" s="354"/>
    </row>
    <row r="167" spans="2:18" s="2" customFormat="1">
      <c r="B167" s="612" t="s">
        <v>1041</v>
      </c>
      <c r="C167" s="1034" t="s">
        <v>1394</v>
      </c>
      <c r="D167" s="1034"/>
      <c r="E167" s="1034"/>
      <c r="F167" s="548"/>
      <c r="G167" s="229"/>
      <c r="H167" s="229"/>
      <c r="I167" s="228"/>
      <c r="J167" s="230"/>
      <c r="K167" s="276"/>
      <c r="L167" s="230"/>
      <c r="M167" s="441"/>
      <c r="N167" s="301"/>
      <c r="O167" s="645"/>
      <c r="P167" s="301"/>
      <c r="Q167" s="301"/>
      <c r="R167" s="354"/>
    </row>
    <row r="168" spans="2:18" s="2" customFormat="1">
      <c r="B168" s="612" t="s">
        <v>252</v>
      </c>
      <c r="C168" s="1034" t="s">
        <v>1395</v>
      </c>
      <c r="D168" s="1034"/>
      <c r="E168" s="1034"/>
      <c r="F168" s="548"/>
      <c r="G168" s="229"/>
      <c r="H168" s="229"/>
      <c r="I168" s="228"/>
      <c r="J168" s="230"/>
      <c r="K168" s="276"/>
      <c r="L168" s="230"/>
      <c r="M168" s="441"/>
      <c r="N168" s="301"/>
      <c r="O168" s="645"/>
      <c r="P168" s="301"/>
      <c r="Q168" s="301"/>
      <c r="R168" s="354"/>
    </row>
    <row r="169" spans="2:18" s="2" customFormat="1">
      <c r="B169" s="612" t="s">
        <v>1397</v>
      </c>
      <c r="C169" s="1034" t="s">
        <v>1396</v>
      </c>
      <c r="D169" s="1034"/>
      <c r="E169" s="1034"/>
      <c r="F169" s="548"/>
      <c r="G169" s="229"/>
      <c r="H169" s="229"/>
      <c r="I169" s="228"/>
      <c r="J169" s="230"/>
      <c r="K169" s="276"/>
      <c r="L169" s="230"/>
      <c r="M169" s="441"/>
      <c r="N169" s="301"/>
      <c r="O169" s="645"/>
      <c r="P169" s="301"/>
      <c r="Q169" s="301"/>
      <c r="R169" s="354"/>
    </row>
    <row r="170" spans="2:18" s="2" customFormat="1">
      <c r="B170" s="610" t="s">
        <v>254</v>
      </c>
      <c r="C170" s="1007" t="s">
        <v>253</v>
      </c>
      <c r="D170" s="1007"/>
      <c r="E170" s="1007"/>
      <c r="F170" s="548"/>
      <c r="G170" s="229"/>
      <c r="H170" s="229"/>
      <c r="I170" s="228"/>
      <c r="J170" s="230"/>
      <c r="K170" s="276"/>
      <c r="L170" s="230"/>
      <c r="M170" s="441"/>
      <c r="N170" s="301"/>
      <c r="O170" s="645"/>
      <c r="P170" s="301"/>
      <c r="Q170" s="301"/>
      <c r="R170" s="354"/>
    </row>
    <row r="171" spans="2:18" s="2" customFormat="1">
      <c r="B171" s="612" t="s">
        <v>255</v>
      </c>
      <c r="C171" s="1034" t="s">
        <v>1398</v>
      </c>
      <c r="D171" s="1034"/>
      <c r="E171" s="1034"/>
      <c r="F171" s="548"/>
      <c r="G171" s="229"/>
      <c r="H171" s="229"/>
      <c r="I171" s="228"/>
      <c r="J171" s="230"/>
      <c r="K171" s="276"/>
      <c r="L171" s="230"/>
      <c r="M171" s="441"/>
      <c r="N171" s="301"/>
      <c r="O171" s="645"/>
      <c r="P171" s="301"/>
      <c r="Q171" s="301"/>
      <c r="R171" s="354"/>
    </row>
    <row r="172" spans="2:18" s="2" customFormat="1">
      <c r="B172" s="612" t="s">
        <v>256</v>
      </c>
      <c r="C172" s="1034" t="s">
        <v>1399</v>
      </c>
      <c r="D172" s="1034"/>
      <c r="E172" s="1034"/>
      <c r="F172" s="548"/>
      <c r="G172" s="229"/>
      <c r="H172" s="229"/>
      <c r="I172" s="228"/>
      <c r="J172" s="230"/>
      <c r="K172" s="276"/>
      <c r="L172" s="230"/>
      <c r="M172" s="441"/>
      <c r="N172" s="301"/>
      <c r="O172" s="645"/>
      <c r="P172" s="301"/>
      <c r="Q172" s="301"/>
      <c r="R172" s="354"/>
    </row>
    <row r="173" spans="2:18" s="2" customFormat="1">
      <c r="B173" s="613" t="s">
        <v>1400</v>
      </c>
      <c r="C173" s="1007" t="s">
        <v>911</v>
      </c>
      <c r="D173" s="1007"/>
      <c r="E173" s="1007"/>
      <c r="F173" s="548"/>
      <c r="G173" s="229"/>
      <c r="H173" s="229"/>
      <c r="I173" s="228"/>
      <c r="J173" s="230"/>
      <c r="K173" s="276"/>
      <c r="L173" s="230"/>
      <c r="M173" s="441"/>
      <c r="N173" s="301"/>
      <c r="O173" s="645"/>
      <c r="P173" s="301"/>
      <c r="Q173" s="301"/>
      <c r="R173" s="354"/>
    </row>
    <row r="174" spans="2:18" s="2" customFormat="1">
      <c r="B174" s="613" t="s">
        <v>1401</v>
      </c>
      <c r="C174" s="1007" t="s">
        <v>912</v>
      </c>
      <c r="D174" s="1007"/>
      <c r="E174" s="1007"/>
      <c r="F174" s="548"/>
      <c r="G174" s="229"/>
      <c r="H174" s="229"/>
      <c r="I174" s="228"/>
      <c r="J174" s="230"/>
      <c r="K174" s="276"/>
      <c r="L174" s="230"/>
      <c r="M174" s="441"/>
      <c r="N174" s="301"/>
      <c r="O174" s="645"/>
      <c r="P174" s="301"/>
      <c r="Q174" s="301"/>
      <c r="R174" s="354"/>
    </row>
    <row r="175" spans="2:18" s="2" customFormat="1">
      <c r="B175" s="613" t="s">
        <v>1042</v>
      </c>
      <c r="C175" s="1007" t="s">
        <v>126</v>
      </c>
      <c r="D175" s="1007"/>
      <c r="E175" s="1007"/>
      <c r="F175" s="548"/>
      <c r="G175" s="229"/>
      <c r="H175" s="229"/>
      <c r="I175" s="228"/>
      <c r="J175" s="230"/>
      <c r="K175" s="276"/>
      <c r="L175" s="230"/>
      <c r="M175" s="441"/>
      <c r="N175" s="301"/>
      <c r="O175" s="645"/>
      <c r="P175" s="301"/>
      <c r="Q175" s="301"/>
      <c r="R175" s="354"/>
    </row>
    <row r="176" spans="2:18" s="2" customFormat="1">
      <c r="B176" s="613" t="s">
        <v>1043</v>
      </c>
      <c r="C176" s="1007" t="s">
        <v>1402</v>
      </c>
      <c r="D176" s="1007"/>
      <c r="E176" s="1007"/>
      <c r="F176" s="548"/>
      <c r="G176" s="229"/>
      <c r="H176" s="229"/>
      <c r="I176" s="228"/>
      <c r="J176" s="230"/>
      <c r="K176" s="276"/>
      <c r="L176" s="230"/>
      <c r="M176" s="441"/>
      <c r="N176" s="301"/>
      <c r="O176" s="645"/>
      <c r="P176" s="301"/>
      <c r="Q176" s="301"/>
      <c r="R176" s="354"/>
    </row>
    <row r="177" spans="2:18" s="2" customFormat="1">
      <c r="B177" s="613" t="s">
        <v>1044</v>
      </c>
      <c r="C177" s="1007" t="s">
        <v>913</v>
      </c>
      <c r="D177" s="1007"/>
      <c r="E177" s="1007"/>
      <c r="F177" s="548"/>
      <c r="G177" s="229"/>
      <c r="H177" s="229"/>
      <c r="I177" s="228"/>
      <c r="J177" s="230"/>
      <c r="K177" s="276"/>
      <c r="L177" s="230"/>
      <c r="M177" s="441"/>
      <c r="N177" s="301"/>
      <c r="O177" s="645"/>
      <c r="P177" s="301"/>
      <c r="Q177" s="301"/>
      <c r="R177" s="354"/>
    </row>
    <row r="178" spans="2:18" s="2" customFormat="1">
      <c r="B178" s="613" t="s">
        <v>1404</v>
      </c>
      <c r="C178" s="1007" t="s">
        <v>1403</v>
      </c>
      <c r="D178" s="1007"/>
      <c r="E178" s="1007"/>
      <c r="F178" s="548"/>
      <c r="G178" s="229"/>
      <c r="H178" s="229"/>
      <c r="I178" s="228"/>
      <c r="J178" s="230"/>
      <c r="K178" s="276"/>
      <c r="L178" s="230"/>
      <c r="M178" s="441"/>
      <c r="N178" s="301"/>
      <c r="O178" s="645"/>
      <c r="P178" s="301"/>
      <c r="Q178" s="301"/>
      <c r="R178" s="354"/>
    </row>
    <row r="179" spans="2:18" s="2" customFormat="1">
      <c r="B179" s="613" t="s">
        <v>1045</v>
      </c>
      <c r="C179" s="1007" t="s">
        <v>1405</v>
      </c>
      <c r="D179" s="1007"/>
      <c r="E179" s="1007"/>
      <c r="F179" s="548"/>
      <c r="G179" s="229"/>
      <c r="H179" s="229"/>
      <c r="I179" s="228"/>
      <c r="J179" s="230"/>
      <c r="K179" s="276"/>
      <c r="L179" s="230"/>
      <c r="M179" s="441"/>
      <c r="N179" s="301"/>
      <c r="O179" s="645"/>
      <c r="P179" s="301"/>
      <c r="Q179" s="301"/>
      <c r="R179" s="354"/>
    </row>
    <row r="180" spans="2:18" s="2" customFormat="1">
      <c r="B180" s="613" t="s">
        <v>1046</v>
      </c>
      <c r="C180" s="1007" t="s">
        <v>1406</v>
      </c>
      <c r="D180" s="1007"/>
      <c r="E180" s="1007"/>
      <c r="F180" s="548"/>
      <c r="G180" s="229"/>
      <c r="H180" s="229"/>
      <c r="I180" s="228"/>
      <c r="J180" s="230"/>
      <c r="K180" s="276"/>
      <c r="L180" s="230"/>
      <c r="M180" s="441"/>
      <c r="N180" s="301"/>
      <c r="O180" s="645"/>
      <c r="P180" s="301"/>
      <c r="Q180" s="301"/>
      <c r="R180" s="354"/>
    </row>
    <row r="181" spans="2:18" s="2" customFormat="1">
      <c r="B181" s="613" t="s">
        <v>1047</v>
      </c>
      <c r="C181" s="1034" t="s">
        <v>1407</v>
      </c>
      <c r="D181" s="1034"/>
      <c r="E181" s="1034"/>
      <c r="F181" s="548"/>
      <c r="G181" s="229"/>
      <c r="H181" s="229"/>
      <c r="I181" s="228"/>
      <c r="J181" s="230"/>
      <c r="K181" s="276"/>
      <c r="L181" s="230"/>
      <c r="M181" s="441"/>
      <c r="N181" s="301"/>
      <c r="O181" s="645"/>
      <c r="P181" s="301"/>
      <c r="Q181" s="301"/>
      <c r="R181" s="354"/>
    </row>
    <row r="182" spans="2:18" s="2" customFormat="1">
      <c r="B182" s="610" t="s">
        <v>1048</v>
      </c>
      <c r="C182" s="1007" t="s">
        <v>1408</v>
      </c>
      <c r="D182" s="1007"/>
      <c r="E182" s="1007"/>
      <c r="F182" s="548"/>
      <c r="G182" s="229"/>
      <c r="H182" s="229"/>
      <c r="I182" s="228"/>
      <c r="J182" s="230"/>
      <c r="K182" s="276"/>
      <c r="L182" s="230"/>
      <c r="M182" s="441"/>
      <c r="N182" s="301"/>
      <c r="O182" s="645"/>
      <c r="P182" s="301"/>
      <c r="Q182" s="301"/>
      <c r="R182" s="354"/>
    </row>
    <row r="183" spans="2:18" s="2" customFormat="1">
      <c r="B183" s="610" t="s">
        <v>1049</v>
      </c>
      <c r="C183" s="1007" t="s">
        <v>1409</v>
      </c>
      <c r="D183" s="1007"/>
      <c r="E183" s="1007"/>
      <c r="F183" s="548"/>
      <c r="G183" s="229"/>
      <c r="H183" s="229"/>
      <c r="I183" s="228"/>
      <c r="J183" s="230"/>
      <c r="K183" s="276"/>
      <c r="L183" s="230"/>
      <c r="M183" s="441"/>
      <c r="N183" s="301"/>
      <c r="O183" s="645"/>
      <c r="P183" s="301"/>
      <c r="Q183" s="301"/>
      <c r="R183" s="354"/>
    </row>
    <row r="184" spans="2:18" s="2" customFormat="1">
      <c r="B184" s="612" t="s">
        <v>1411</v>
      </c>
      <c r="C184" s="1034" t="s">
        <v>1410</v>
      </c>
      <c r="D184" s="1034"/>
      <c r="E184" s="1034"/>
      <c r="F184" s="548"/>
      <c r="G184" s="229"/>
      <c r="H184" s="229"/>
      <c r="I184" s="228"/>
      <c r="J184" s="230"/>
      <c r="K184" s="276"/>
      <c r="L184" s="230"/>
      <c r="M184" s="441"/>
      <c r="N184" s="301"/>
      <c r="O184" s="645"/>
      <c r="P184" s="301"/>
      <c r="Q184" s="301"/>
      <c r="R184" s="354"/>
    </row>
    <row r="185" spans="2:18" s="2" customFormat="1" ht="30" customHeight="1">
      <c r="B185" s="612" t="s">
        <v>1050</v>
      </c>
      <c r="C185" s="1034" t="s">
        <v>1412</v>
      </c>
      <c r="D185" s="1034"/>
      <c r="E185" s="1034"/>
      <c r="F185" s="548"/>
      <c r="G185" s="229"/>
      <c r="H185" s="229"/>
      <c r="I185" s="228"/>
      <c r="J185" s="230"/>
      <c r="K185" s="276"/>
      <c r="L185" s="230"/>
      <c r="M185" s="441"/>
      <c r="N185" s="301"/>
      <c r="O185" s="645"/>
      <c r="P185" s="301"/>
      <c r="Q185" s="301"/>
      <c r="R185" s="354"/>
    </row>
    <row r="186" spans="2:18" s="2" customFormat="1">
      <c r="B186" s="610" t="s">
        <v>1051</v>
      </c>
      <c r="C186" s="1007" t="s">
        <v>914</v>
      </c>
      <c r="D186" s="1007"/>
      <c r="E186" s="1007"/>
      <c r="F186" s="548"/>
      <c r="G186" s="229"/>
      <c r="H186" s="229"/>
      <c r="I186" s="228"/>
      <c r="J186" s="230"/>
      <c r="K186" s="276"/>
      <c r="L186" s="230"/>
      <c r="M186" s="441"/>
      <c r="N186" s="301"/>
      <c r="O186" s="645"/>
      <c r="P186" s="301"/>
      <c r="Q186" s="301"/>
      <c r="R186" s="354"/>
    </row>
    <row r="187" spans="2:18" s="2" customFormat="1">
      <c r="B187" s="612" t="s">
        <v>257</v>
      </c>
      <c r="C187" s="1034" t="s">
        <v>1413</v>
      </c>
      <c r="D187" s="1034"/>
      <c r="E187" s="1034"/>
      <c r="F187" s="548"/>
      <c r="G187" s="229"/>
      <c r="H187" s="229"/>
      <c r="I187" s="228"/>
      <c r="J187" s="230"/>
      <c r="K187" s="276"/>
      <c r="L187" s="230"/>
      <c r="M187" s="441"/>
      <c r="N187" s="301"/>
      <c r="O187" s="645"/>
      <c r="P187" s="301"/>
      <c r="Q187" s="301"/>
      <c r="R187" s="354"/>
    </row>
    <row r="188" spans="2:18" s="2" customFormat="1">
      <c r="B188" s="612" t="s">
        <v>1052</v>
      </c>
      <c r="C188" s="1034" t="s">
        <v>1414</v>
      </c>
      <c r="D188" s="1034"/>
      <c r="E188" s="1034"/>
      <c r="F188" s="548"/>
      <c r="G188" s="229"/>
      <c r="H188" s="229"/>
      <c r="I188" s="228"/>
      <c r="J188" s="230"/>
      <c r="K188" s="276"/>
      <c r="L188" s="230"/>
      <c r="M188" s="441"/>
      <c r="N188" s="301"/>
      <c r="O188" s="645"/>
      <c r="P188" s="301"/>
      <c r="Q188" s="301"/>
      <c r="R188" s="354"/>
    </row>
    <row r="189" spans="2:18" s="2" customFormat="1">
      <c r="B189" s="610" t="s">
        <v>1053</v>
      </c>
      <c r="C189" s="1007" t="s">
        <v>1415</v>
      </c>
      <c r="D189" s="1007"/>
      <c r="E189" s="1007"/>
      <c r="F189" s="548"/>
      <c r="G189" s="229"/>
      <c r="H189" s="229"/>
      <c r="I189" s="228"/>
      <c r="J189" s="230"/>
      <c r="K189" s="276"/>
      <c r="L189" s="230"/>
      <c r="M189" s="441"/>
      <c r="N189" s="301"/>
      <c r="O189" s="645"/>
      <c r="P189" s="301"/>
      <c r="Q189" s="301"/>
      <c r="R189" s="354"/>
    </row>
    <row r="190" spans="2:18" s="2" customFormat="1">
      <c r="B190" s="613" t="s">
        <v>1417</v>
      </c>
      <c r="C190" s="1007" t="s">
        <v>1416</v>
      </c>
      <c r="D190" s="1007"/>
      <c r="E190" s="1007"/>
      <c r="F190" s="548"/>
      <c r="G190" s="229"/>
      <c r="H190" s="229"/>
      <c r="I190" s="228"/>
      <c r="J190" s="230"/>
      <c r="K190" s="276"/>
      <c r="L190" s="230"/>
      <c r="M190" s="441"/>
      <c r="N190" s="301"/>
      <c r="O190" s="645"/>
      <c r="P190" s="301"/>
      <c r="Q190" s="301"/>
      <c r="R190" s="354"/>
    </row>
    <row r="191" spans="2:18" s="2" customFormat="1">
      <c r="B191" s="612" t="s">
        <v>1054</v>
      </c>
      <c r="C191" s="1034" t="s">
        <v>1418</v>
      </c>
      <c r="D191" s="1034"/>
      <c r="E191" s="1034"/>
      <c r="F191" s="548"/>
      <c r="G191" s="229"/>
      <c r="H191" s="229"/>
      <c r="I191" s="228"/>
      <c r="J191" s="230"/>
      <c r="K191" s="276"/>
      <c r="L191" s="230"/>
      <c r="M191" s="441"/>
      <c r="N191" s="301"/>
      <c r="O191" s="645"/>
      <c r="P191" s="301"/>
      <c r="Q191" s="301"/>
      <c r="R191" s="354"/>
    </row>
    <row r="192" spans="2:18" s="2" customFormat="1">
      <c r="B192" s="610" t="s">
        <v>258</v>
      </c>
      <c r="C192" s="1007" t="s">
        <v>1419</v>
      </c>
      <c r="D192" s="1007"/>
      <c r="E192" s="1007"/>
      <c r="F192" s="548"/>
      <c r="G192" s="229"/>
      <c r="H192" s="229"/>
      <c r="I192" s="228"/>
      <c r="J192" s="230"/>
      <c r="K192" s="276"/>
      <c r="L192" s="230"/>
      <c r="M192" s="441"/>
      <c r="N192" s="301"/>
      <c r="O192" s="645"/>
      <c r="P192" s="301"/>
      <c r="Q192" s="301"/>
      <c r="R192" s="354"/>
    </row>
    <row r="193" spans="2:18" s="2" customFormat="1">
      <c r="B193" s="612" t="s">
        <v>1055</v>
      </c>
      <c r="C193" s="1034" t="s">
        <v>1420</v>
      </c>
      <c r="D193" s="1034"/>
      <c r="E193" s="1034"/>
      <c r="F193" s="548"/>
      <c r="G193" s="229"/>
      <c r="H193" s="229"/>
      <c r="I193" s="228"/>
      <c r="J193" s="230"/>
      <c r="K193" s="276"/>
      <c r="L193" s="230"/>
      <c r="M193" s="441"/>
      <c r="N193" s="301"/>
      <c r="O193" s="645"/>
      <c r="P193" s="301"/>
      <c r="Q193" s="301"/>
      <c r="R193" s="354"/>
    </row>
    <row r="194" spans="2:18" s="2" customFormat="1">
      <c r="B194" s="610" t="s">
        <v>260</v>
      </c>
      <c r="C194" s="1007" t="s">
        <v>259</v>
      </c>
      <c r="D194" s="1007"/>
      <c r="E194" s="1007"/>
      <c r="F194" s="548"/>
      <c r="G194" s="229"/>
      <c r="H194" s="229"/>
      <c r="I194" s="228"/>
      <c r="J194" s="230"/>
      <c r="K194" s="276"/>
      <c r="L194" s="230"/>
      <c r="M194" s="441"/>
      <c r="N194" s="301"/>
      <c r="O194" s="645"/>
      <c r="P194" s="301"/>
      <c r="Q194" s="301"/>
      <c r="R194" s="354"/>
    </row>
    <row r="195" spans="2:18" s="2" customFormat="1">
      <c r="B195" s="612" t="s">
        <v>1056</v>
      </c>
      <c r="C195" s="1034" t="s">
        <v>1421</v>
      </c>
      <c r="D195" s="1034"/>
      <c r="E195" s="1034"/>
      <c r="F195" s="548"/>
      <c r="G195" s="229"/>
      <c r="H195" s="229"/>
      <c r="I195" s="228"/>
      <c r="J195" s="230"/>
      <c r="K195" s="276"/>
      <c r="L195" s="230"/>
      <c r="M195" s="441"/>
      <c r="N195" s="301"/>
      <c r="O195" s="645"/>
      <c r="P195" s="301"/>
      <c r="Q195" s="301"/>
      <c r="R195" s="354"/>
    </row>
    <row r="196" spans="2:18" s="2" customFormat="1">
      <c r="B196" s="612" t="s">
        <v>1057</v>
      </c>
      <c r="C196" s="1034" t="s">
        <v>1422</v>
      </c>
      <c r="D196" s="1034"/>
      <c r="E196" s="1034"/>
      <c r="F196" s="548"/>
      <c r="G196" s="229"/>
      <c r="H196" s="229"/>
      <c r="I196" s="228"/>
      <c r="J196" s="230"/>
      <c r="K196" s="276"/>
      <c r="L196" s="230"/>
      <c r="M196" s="441"/>
      <c r="N196" s="301"/>
      <c r="O196" s="645"/>
      <c r="P196" s="301"/>
      <c r="Q196" s="301"/>
      <c r="R196" s="354"/>
    </row>
    <row r="197" spans="2:18" s="2" customFormat="1">
      <c r="B197" s="612" t="s">
        <v>1058</v>
      </c>
      <c r="C197" s="1034" t="s">
        <v>915</v>
      </c>
      <c r="D197" s="1034"/>
      <c r="E197" s="1034"/>
      <c r="F197" s="548"/>
      <c r="G197" s="229"/>
      <c r="H197" s="229"/>
      <c r="I197" s="228"/>
      <c r="J197" s="230"/>
      <c r="K197" s="276"/>
      <c r="L197" s="230"/>
      <c r="M197" s="441"/>
      <c r="N197" s="301"/>
      <c r="O197" s="645"/>
      <c r="P197" s="301"/>
      <c r="Q197" s="301"/>
      <c r="R197" s="354"/>
    </row>
    <row r="198" spans="2:18" s="2" customFormat="1">
      <c r="B198" s="612" t="s">
        <v>261</v>
      </c>
      <c r="C198" s="1034" t="s">
        <v>1423</v>
      </c>
      <c r="D198" s="1034"/>
      <c r="E198" s="1034"/>
      <c r="F198" s="548"/>
      <c r="G198" s="229"/>
      <c r="H198" s="229"/>
      <c r="I198" s="228"/>
      <c r="J198" s="230"/>
      <c r="K198" s="276"/>
      <c r="L198" s="230"/>
      <c r="M198" s="441"/>
      <c r="N198" s="301"/>
      <c r="O198" s="645"/>
      <c r="P198" s="301"/>
      <c r="Q198" s="301"/>
      <c r="R198" s="354"/>
    </row>
    <row r="199" spans="2:18" s="2" customFormat="1" ht="30" customHeight="1">
      <c r="B199" s="610" t="s">
        <v>1425</v>
      </c>
      <c r="C199" s="1034" t="s">
        <v>1424</v>
      </c>
      <c r="D199" s="1034"/>
      <c r="E199" s="1034"/>
      <c r="F199" s="548"/>
      <c r="G199" s="229"/>
      <c r="H199" s="229"/>
      <c r="I199" s="228"/>
      <c r="J199" s="230"/>
      <c r="K199" s="276"/>
      <c r="L199" s="230"/>
      <c r="M199" s="441"/>
      <c r="N199" s="301"/>
      <c r="O199" s="645"/>
      <c r="P199" s="301"/>
      <c r="Q199" s="301"/>
      <c r="R199" s="354"/>
    </row>
    <row r="200" spans="2:18" s="2" customFormat="1">
      <c r="B200" s="612" t="s">
        <v>1059</v>
      </c>
      <c r="C200" s="1034" t="s">
        <v>1426</v>
      </c>
      <c r="D200" s="1034"/>
      <c r="E200" s="1034"/>
      <c r="F200" s="548"/>
      <c r="G200" s="229"/>
      <c r="H200" s="229"/>
      <c r="I200" s="228"/>
      <c r="J200" s="230"/>
      <c r="K200" s="276"/>
      <c r="L200" s="230"/>
      <c r="M200" s="441"/>
      <c r="N200" s="301"/>
      <c r="O200" s="645"/>
      <c r="P200" s="301"/>
      <c r="Q200" s="301"/>
      <c r="R200" s="354"/>
    </row>
    <row r="201" spans="2:18" s="2" customFormat="1">
      <c r="B201" s="610" t="s">
        <v>1060</v>
      </c>
      <c r="C201" s="1007" t="s">
        <v>1427</v>
      </c>
      <c r="D201" s="1007"/>
      <c r="E201" s="1007"/>
      <c r="F201" s="548"/>
      <c r="G201" s="229"/>
      <c r="H201" s="229"/>
      <c r="I201" s="228"/>
      <c r="J201" s="230"/>
      <c r="K201" s="276"/>
      <c r="L201" s="230"/>
      <c r="M201" s="441"/>
      <c r="N201" s="301"/>
      <c r="O201" s="645"/>
      <c r="P201" s="301"/>
      <c r="Q201" s="301"/>
      <c r="R201" s="354"/>
    </row>
    <row r="202" spans="2:18" s="2" customFormat="1">
      <c r="B202" s="612" t="s">
        <v>262</v>
      </c>
      <c r="C202" s="1034" t="s">
        <v>1428</v>
      </c>
      <c r="D202" s="1034"/>
      <c r="E202" s="1034"/>
      <c r="F202" s="548"/>
      <c r="G202" s="229"/>
      <c r="H202" s="229"/>
      <c r="I202" s="228"/>
      <c r="J202" s="230"/>
      <c r="K202" s="276"/>
      <c r="L202" s="230"/>
      <c r="M202" s="441"/>
      <c r="N202" s="301"/>
      <c r="O202" s="645"/>
      <c r="P202" s="301"/>
      <c r="Q202" s="301"/>
      <c r="R202" s="354"/>
    </row>
    <row r="203" spans="2:18" s="2" customFormat="1">
      <c r="B203" s="612" t="s">
        <v>1061</v>
      </c>
      <c r="C203" s="1034" t="s">
        <v>916</v>
      </c>
      <c r="D203" s="1034"/>
      <c r="E203" s="1034"/>
      <c r="F203" s="548"/>
      <c r="G203" s="229"/>
      <c r="H203" s="229"/>
      <c r="I203" s="228"/>
      <c r="J203" s="230"/>
      <c r="K203" s="276"/>
      <c r="L203" s="230"/>
      <c r="M203" s="441"/>
      <c r="N203" s="301"/>
      <c r="O203" s="645"/>
      <c r="P203" s="301"/>
      <c r="Q203" s="301"/>
      <c r="R203" s="354"/>
    </row>
    <row r="204" spans="2:18" s="2" customFormat="1">
      <c r="B204" s="612" t="s">
        <v>1062</v>
      </c>
      <c r="C204" s="1034" t="s">
        <v>917</v>
      </c>
      <c r="D204" s="1034"/>
      <c r="E204" s="1034"/>
      <c r="F204" s="548"/>
      <c r="G204" s="229"/>
      <c r="H204" s="229"/>
      <c r="I204" s="228"/>
      <c r="J204" s="230"/>
      <c r="K204" s="276"/>
      <c r="L204" s="230"/>
      <c r="M204" s="441"/>
      <c r="N204" s="301"/>
      <c r="O204" s="645"/>
      <c r="P204" s="301"/>
      <c r="Q204" s="301"/>
      <c r="R204" s="354"/>
    </row>
    <row r="205" spans="2:18" s="2" customFormat="1">
      <c r="B205" s="612" t="s">
        <v>263</v>
      </c>
      <c r="C205" s="1034" t="s">
        <v>1429</v>
      </c>
      <c r="D205" s="1034"/>
      <c r="E205" s="1034"/>
      <c r="F205" s="548"/>
      <c r="G205" s="229"/>
      <c r="H205" s="229"/>
      <c r="I205" s="228"/>
      <c r="J205" s="230"/>
      <c r="K205" s="276"/>
      <c r="L205" s="230"/>
      <c r="M205" s="441"/>
      <c r="N205" s="301"/>
      <c r="O205" s="645"/>
      <c r="P205" s="301"/>
      <c r="Q205" s="301"/>
      <c r="R205" s="354"/>
    </row>
    <row r="206" spans="2:18" s="2" customFormat="1">
      <c r="B206" s="612" t="s">
        <v>1063</v>
      </c>
      <c r="C206" s="1034" t="s">
        <v>918</v>
      </c>
      <c r="D206" s="1034"/>
      <c r="E206" s="1034"/>
      <c r="F206" s="548"/>
      <c r="G206" s="229"/>
      <c r="H206" s="229"/>
      <c r="I206" s="228"/>
      <c r="J206" s="230"/>
      <c r="K206" s="276"/>
      <c r="L206" s="230"/>
      <c r="M206" s="441"/>
      <c r="N206" s="301"/>
      <c r="O206" s="645"/>
      <c r="P206" s="301"/>
      <c r="Q206" s="301"/>
      <c r="R206" s="354"/>
    </row>
    <row r="207" spans="2:18" s="2" customFormat="1">
      <c r="B207" s="610" t="s">
        <v>1064</v>
      </c>
      <c r="C207" s="1007" t="s">
        <v>1430</v>
      </c>
      <c r="D207" s="1007"/>
      <c r="E207" s="1007"/>
      <c r="F207" s="548"/>
      <c r="G207" s="229"/>
      <c r="H207" s="229"/>
      <c r="I207" s="228"/>
      <c r="J207" s="230"/>
      <c r="K207" s="276"/>
      <c r="L207" s="230"/>
      <c r="M207" s="441"/>
      <c r="N207" s="301"/>
      <c r="O207" s="645"/>
      <c r="P207" s="301"/>
      <c r="Q207" s="301"/>
      <c r="R207" s="354"/>
    </row>
    <row r="208" spans="2:18" s="2" customFormat="1">
      <c r="B208" s="612" t="s">
        <v>1065</v>
      </c>
      <c r="C208" s="1034" t="s">
        <v>1431</v>
      </c>
      <c r="D208" s="1034"/>
      <c r="E208" s="1034"/>
      <c r="F208" s="548"/>
      <c r="G208" s="229"/>
      <c r="H208" s="229"/>
      <c r="I208" s="228"/>
      <c r="J208" s="230"/>
      <c r="K208" s="276"/>
      <c r="L208" s="230"/>
      <c r="M208" s="441"/>
      <c r="N208" s="301"/>
      <c r="O208" s="645"/>
      <c r="P208" s="301"/>
      <c r="Q208" s="301"/>
      <c r="R208" s="354"/>
    </row>
    <row r="209" spans="2:18" s="2" customFormat="1">
      <c r="B209" s="612" t="s">
        <v>264</v>
      </c>
      <c r="C209" s="1034" t="s">
        <v>1432</v>
      </c>
      <c r="D209" s="1034"/>
      <c r="E209" s="1034"/>
      <c r="F209" s="548"/>
      <c r="G209" s="229"/>
      <c r="H209" s="229"/>
      <c r="I209" s="228"/>
      <c r="J209" s="230"/>
      <c r="K209" s="276"/>
      <c r="L209" s="230"/>
      <c r="M209" s="441"/>
      <c r="N209" s="301"/>
      <c r="O209" s="645"/>
      <c r="P209" s="301"/>
      <c r="Q209" s="301"/>
      <c r="R209" s="354"/>
    </row>
    <row r="210" spans="2:18" s="2" customFormat="1">
      <c r="B210" s="612" t="s">
        <v>1066</v>
      </c>
      <c r="C210" s="1034" t="s">
        <v>1433</v>
      </c>
      <c r="D210" s="1034"/>
      <c r="E210" s="1034"/>
      <c r="F210" s="548"/>
      <c r="G210" s="229"/>
      <c r="H210" s="229"/>
      <c r="I210" s="228"/>
      <c r="J210" s="230"/>
      <c r="K210" s="276"/>
      <c r="L210" s="230"/>
      <c r="M210" s="441"/>
      <c r="N210" s="301"/>
      <c r="O210" s="645"/>
      <c r="P210" s="301"/>
      <c r="Q210" s="301"/>
      <c r="R210" s="354"/>
    </row>
    <row r="211" spans="2:18" s="2" customFormat="1">
      <c r="B211" s="612" t="s">
        <v>1067</v>
      </c>
      <c r="C211" s="1034" t="s">
        <v>919</v>
      </c>
      <c r="D211" s="1034"/>
      <c r="E211" s="1034"/>
      <c r="F211" s="548"/>
      <c r="G211" s="229"/>
      <c r="H211" s="229"/>
      <c r="I211" s="228"/>
      <c r="J211" s="230"/>
      <c r="K211" s="276"/>
      <c r="L211" s="230"/>
      <c r="M211" s="441"/>
      <c r="N211" s="301"/>
      <c r="O211" s="645"/>
      <c r="P211" s="301"/>
      <c r="Q211" s="301"/>
      <c r="R211" s="354"/>
    </row>
    <row r="212" spans="2:18" s="2" customFormat="1">
      <c r="B212" s="612" t="s">
        <v>265</v>
      </c>
      <c r="C212" s="1034" t="s">
        <v>1434</v>
      </c>
      <c r="D212" s="1034"/>
      <c r="E212" s="1034"/>
      <c r="F212" s="548"/>
      <c r="G212" s="229"/>
      <c r="H212" s="229"/>
      <c r="I212" s="228"/>
      <c r="J212" s="230"/>
      <c r="K212" s="276"/>
      <c r="L212" s="230"/>
      <c r="M212" s="441"/>
      <c r="N212" s="301"/>
      <c r="O212" s="645"/>
      <c r="P212" s="301"/>
      <c r="Q212" s="301"/>
      <c r="R212" s="354"/>
    </row>
    <row r="213" spans="2:18" s="2" customFormat="1">
      <c r="B213" s="612" t="s">
        <v>266</v>
      </c>
      <c r="C213" s="1034" t="s">
        <v>1435</v>
      </c>
      <c r="D213" s="1034"/>
      <c r="E213" s="1034"/>
      <c r="F213" s="548"/>
      <c r="G213" s="229"/>
      <c r="H213" s="229"/>
      <c r="I213" s="228"/>
      <c r="J213" s="230"/>
      <c r="K213" s="276"/>
      <c r="L213" s="230"/>
      <c r="M213" s="441"/>
      <c r="N213" s="301"/>
      <c r="O213" s="645"/>
      <c r="P213" s="301"/>
      <c r="Q213" s="301"/>
      <c r="R213" s="354"/>
    </row>
    <row r="214" spans="2:18" s="2" customFormat="1">
      <c r="B214" s="612" t="s">
        <v>267</v>
      </c>
      <c r="C214" s="1034" t="s">
        <v>1436</v>
      </c>
      <c r="D214" s="1034"/>
      <c r="E214" s="1034"/>
      <c r="F214" s="548"/>
      <c r="G214" s="229"/>
      <c r="H214" s="229"/>
      <c r="I214" s="228"/>
      <c r="J214" s="230"/>
      <c r="K214" s="276"/>
      <c r="L214" s="230"/>
      <c r="M214" s="441"/>
      <c r="N214" s="301"/>
      <c r="O214" s="645"/>
      <c r="P214" s="301"/>
      <c r="Q214" s="301"/>
      <c r="R214" s="354"/>
    </row>
    <row r="215" spans="2:18" s="2" customFormat="1">
      <c r="B215" s="612" t="s">
        <v>1068</v>
      </c>
      <c r="C215" s="1034" t="s">
        <v>1437</v>
      </c>
      <c r="D215" s="1034"/>
      <c r="E215" s="1034"/>
      <c r="F215" s="548"/>
      <c r="G215" s="229"/>
      <c r="H215" s="229"/>
      <c r="I215" s="228"/>
      <c r="J215" s="230"/>
      <c r="K215" s="276"/>
      <c r="L215" s="230"/>
      <c r="M215" s="441"/>
      <c r="N215" s="301"/>
      <c r="O215" s="645"/>
      <c r="P215" s="301"/>
      <c r="Q215" s="301"/>
      <c r="R215" s="354"/>
    </row>
    <row r="216" spans="2:18" s="2" customFormat="1">
      <c r="B216" s="612" t="s">
        <v>268</v>
      </c>
      <c r="C216" s="1034" t="s">
        <v>1438</v>
      </c>
      <c r="D216" s="1034"/>
      <c r="E216" s="1034"/>
      <c r="F216" s="548"/>
      <c r="G216" s="229"/>
      <c r="H216" s="229"/>
      <c r="I216" s="228"/>
      <c r="J216" s="230"/>
      <c r="K216" s="276"/>
      <c r="L216" s="230"/>
      <c r="M216" s="441"/>
      <c r="N216" s="301"/>
      <c r="O216" s="645"/>
      <c r="P216" s="301"/>
      <c r="Q216" s="301"/>
      <c r="R216" s="354"/>
    </row>
    <row r="217" spans="2:18" s="2" customFormat="1">
      <c r="B217" s="612" t="s">
        <v>269</v>
      </c>
      <c r="C217" s="1034" t="s">
        <v>1439</v>
      </c>
      <c r="D217" s="1034"/>
      <c r="E217" s="1034"/>
      <c r="F217" s="548"/>
      <c r="G217" s="229"/>
      <c r="H217" s="229"/>
      <c r="I217" s="228"/>
      <c r="J217" s="230"/>
      <c r="K217" s="276"/>
      <c r="L217" s="230"/>
      <c r="M217" s="441"/>
      <c r="N217" s="301"/>
      <c r="O217" s="645"/>
      <c r="P217" s="301"/>
      <c r="Q217" s="301"/>
      <c r="R217" s="354"/>
    </row>
    <row r="218" spans="2:18" s="2" customFormat="1">
      <c r="B218" s="612" t="s">
        <v>1069</v>
      </c>
      <c r="C218" s="1034" t="s">
        <v>1440</v>
      </c>
      <c r="D218" s="1034"/>
      <c r="E218" s="1034"/>
      <c r="F218" s="548"/>
      <c r="G218" s="229"/>
      <c r="H218" s="229"/>
      <c r="I218" s="228"/>
      <c r="J218" s="230"/>
      <c r="K218" s="276"/>
      <c r="L218" s="230"/>
      <c r="M218" s="441"/>
      <c r="N218" s="301"/>
      <c r="O218" s="645"/>
      <c r="P218" s="301"/>
      <c r="Q218" s="301"/>
      <c r="R218" s="354"/>
    </row>
    <row r="219" spans="2:18" s="2" customFormat="1">
      <c r="B219" s="612" t="s">
        <v>1070</v>
      </c>
      <c r="C219" s="1034" t="s">
        <v>920</v>
      </c>
      <c r="D219" s="1034"/>
      <c r="E219" s="1034"/>
      <c r="F219" s="548"/>
      <c r="G219" s="229"/>
      <c r="H219" s="229"/>
      <c r="I219" s="228"/>
      <c r="J219" s="230"/>
      <c r="K219" s="276"/>
      <c r="L219" s="230"/>
      <c r="M219" s="441"/>
      <c r="N219" s="301"/>
      <c r="O219" s="645"/>
      <c r="P219" s="301"/>
      <c r="Q219" s="301"/>
      <c r="R219" s="354"/>
    </row>
    <row r="220" spans="2:18" s="2" customFormat="1">
      <c r="B220" s="610" t="s">
        <v>1071</v>
      </c>
      <c r="C220" s="1007" t="s">
        <v>921</v>
      </c>
      <c r="D220" s="1007"/>
      <c r="E220" s="1007"/>
      <c r="F220" s="548"/>
      <c r="G220" s="229"/>
      <c r="H220" s="229"/>
      <c r="I220" s="228"/>
      <c r="J220" s="230"/>
      <c r="K220" s="276"/>
      <c r="L220" s="230"/>
      <c r="M220" s="441"/>
      <c r="N220" s="301"/>
      <c r="O220" s="645"/>
      <c r="P220" s="301"/>
      <c r="Q220" s="301"/>
      <c r="R220" s="354"/>
    </row>
    <row r="221" spans="2:18" s="2" customFormat="1">
      <c r="B221" s="612" t="s">
        <v>1442</v>
      </c>
      <c r="C221" s="1034" t="s">
        <v>1441</v>
      </c>
      <c r="D221" s="1034"/>
      <c r="E221" s="1034"/>
      <c r="F221" s="548"/>
      <c r="G221" s="229"/>
      <c r="H221" s="229"/>
      <c r="I221" s="228"/>
      <c r="J221" s="230"/>
      <c r="K221" s="276"/>
      <c r="L221" s="230"/>
      <c r="M221" s="441"/>
      <c r="N221" s="301"/>
      <c r="O221" s="645"/>
      <c r="P221" s="301"/>
      <c r="Q221" s="301"/>
      <c r="R221" s="354"/>
    </row>
    <row r="222" spans="2:18" s="2" customFormat="1">
      <c r="B222" s="612" t="s">
        <v>270</v>
      </c>
      <c r="C222" s="1034" t="s">
        <v>1443</v>
      </c>
      <c r="D222" s="1034"/>
      <c r="E222" s="1034"/>
      <c r="F222" s="548"/>
      <c r="G222" s="229"/>
      <c r="H222" s="229"/>
      <c r="I222" s="228"/>
      <c r="J222" s="230"/>
      <c r="K222" s="276"/>
      <c r="L222" s="230"/>
      <c r="M222" s="441"/>
      <c r="N222" s="301"/>
      <c r="O222" s="645"/>
      <c r="P222" s="301"/>
      <c r="Q222" s="301"/>
      <c r="R222" s="354"/>
    </row>
    <row r="223" spans="2:18" s="614" customFormat="1">
      <c r="B223" s="612" t="s">
        <v>272</v>
      </c>
      <c r="C223" s="1034" t="s">
        <v>271</v>
      </c>
      <c r="D223" s="1034"/>
      <c r="E223" s="1034"/>
      <c r="F223" s="548"/>
      <c r="G223" s="229"/>
      <c r="H223" s="229"/>
      <c r="I223" s="228"/>
      <c r="J223" s="230"/>
      <c r="K223" s="276"/>
      <c r="L223" s="230"/>
      <c r="M223" s="441"/>
      <c r="N223" s="301"/>
      <c r="O223" s="645"/>
      <c r="P223" s="301"/>
      <c r="Q223" s="301"/>
      <c r="R223" s="354"/>
    </row>
    <row r="224" spans="2:18" s="2" customFormat="1">
      <c r="B224" s="612" t="s">
        <v>273</v>
      </c>
      <c r="C224" s="1034" t="s">
        <v>1444</v>
      </c>
      <c r="D224" s="1034"/>
      <c r="E224" s="1034"/>
      <c r="F224" s="548"/>
      <c r="G224" s="229"/>
      <c r="H224" s="229"/>
      <c r="I224" s="228"/>
      <c r="J224" s="230"/>
      <c r="K224" s="276"/>
      <c r="L224" s="230"/>
      <c r="M224" s="441"/>
      <c r="N224" s="301"/>
      <c r="O224" s="645"/>
      <c r="P224" s="301"/>
      <c r="Q224" s="301"/>
      <c r="R224" s="354"/>
    </row>
    <row r="225" spans="1:18" s="2" customFormat="1">
      <c r="B225" s="612" t="s">
        <v>1446</v>
      </c>
      <c r="C225" s="1034" t="s">
        <v>1445</v>
      </c>
      <c r="D225" s="1034"/>
      <c r="E225" s="1034"/>
      <c r="F225" s="548"/>
      <c r="G225" s="229"/>
      <c r="H225" s="229"/>
      <c r="I225" s="228"/>
      <c r="J225" s="230"/>
      <c r="K225" s="276"/>
      <c r="L225" s="230"/>
      <c r="M225" s="441"/>
      <c r="N225" s="301"/>
      <c r="O225" s="645"/>
      <c r="P225" s="301"/>
      <c r="Q225" s="301"/>
      <c r="R225" s="354"/>
    </row>
    <row r="226" spans="1:18" s="2" customFormat="1">
      <c r="A226" s="614"/>
      <c r="B226" s="610" t="s">
        <v>274</v>
      </c>
      <c r="C226" s="1007" t="s">
        <v>1447</v>
      </c>
      <c r="D226" s="1007"/>
      <c r="E226" s="1007"/>
      <c r="F226" s="548"/>
      <c r="G226" s="229"/>
      <c r="H226" s="229"/>
      <c r="I226" s="228"/>
      <c r="J226" s="230"/>
      <c r="K226" s="276"/>
      <c r="L226" s="230"/>
      <c r="M226" s="441"/>
      <c r="N226" s="301"/>
      <c r="O226" s="645"/>
      <c r="P226" s="301"/>
      <c r="Q226" s="301"/>
      <c r="R226" s="354"/>
    </row>
    <row r="227" spans="1:18" s="2" customFormat="1">
      <c r="B227" s="612" t="s">
        <v>1072</v>
      </c>
      <c r="C227" s="1034" t="s">
        <v>1448</v>
      </c>
      <c r="D227" s="1034"/>
      <c r="E227" s="1034"/>
      <c r="F227" s="548"/>
      <c r="G227" s="229"/>
      <c r="H227" s="229"/>
      <c r="I227" s="228"/>
      <c r="J227" s="230"/>
      <c r="K227" s="276"/>
      <c r="L227" s="230"/>
      <c r="M227" s="441"/>
      <c r="N227" s="301"/>
      <c r="O227" s="645"/>
      <c r="P227" s="301"/>
      <c r="Q227" s="301"/>
      <c r="R227" s="354"/>
    </row>
    <row r="228" spans="1:18" s="2" customFormat="1">
      <c r="B228" s="612" t="s">
        <v>1073</v>
      </c>
      <c r="C228" s="1034" t="s">
        <v>922</v>
      </c>
      <c r="D228" s="1034"/>
      <c r="E228" s="1034"/>
      <c r="F228" s="548"/>
      <c r="G228" s="229"/>
      <c r="H228" s="229"/>
      <c r="I228" s="228"/>
      <c r="J228" s="230"/>
      <c r="K228" s="276"/>
      <c r="L228" s="230"/>
      <c r="M228" s="441"/>
      <c r="N228" s="301"/>
      <c r="O228" s="645"/>
      <c r="P228" s="301"/>
      <c r="Q228" s="301"/>
      <c r="R228" s="354"/>
    </row>
    <row r="229" spans="1:18" s="2" customFormat="1" ht="30" customHeight="1">
      <c r="B229" s="612" t="s">
        <v>1450</v>
      </c>
      <c r="C229" s="1034" t="s">
        <v>1449</v>
      </c>
      <c r="D229" s="1034"/>
      <c r="E229" s="1034"/>
      <c r="F229" s="548"/>
      <c r="G229" s="229"/>
      <c r="H229" s="229"/>
      <c r="I229" s="228"/>
      <c r="J229" s="230"/>
      <c r="K229" s="276"/>
      <c r="L229" s="230"/>
      <c r="M229" s="441"/>
      <c r="N229" s="301"/>
      <c r="O229" s="645"/>
      <c r="P229" s="301"/>
      <c r="Q229" s="301"/>
      <c r="R229" s="354"/>
    </row>
    <row r="230" spans="1:18" s="2" customFormat="1">
      <c r="B230" s="610" t="s">
        <v>275</v>
      </c>
      <c r="C230" s="1007" t="s">
        <v>1451</v>
      </c>
      <c r="D230" s="1007"/>
      <c r="E230" s="1007"/>
      <c r="F230" s="548"/>
      <c r="G230" s="229"/>
      <c r="H230" s="229"/>
      <c r="I230" s="228"/>
      <c r="J230" s="230"/>
      <c r="K230" s="276"/>
      <c r="L230" s="230"/>
      <c r="M230" s="441"/>
      <c r="N230" s="301"/>
      <c r="O230" s="645"/>
      <c r="P230" s="301"/>
      <c r="Q230" s="301"/>
      <c r="R230" s="354"/>
    </row>
    <row r="231" spans="1:18" s="2" customFormat="1">
      <c r="B231" s="610" t="s">
        <v>1074</v>
      </c>
      <c r="C231" s="1034" t="s">
        <v>924</v>
      </c>
      <c r="D231" s="1034"/>
      <c r="E231" s="1034"/>
      <c r="F231" s="548"/>
      <c r="G231" s="229"/>
      <c r="H231" s="229"/>
      <c r="I231" s="228"/>
      <c r="J231" s="230"/>
      <c r="K231" s="276"/>
      <c r="L231" s="230"/>
      <c r="M231" s="441"/>
      <c r="N231" s="301"/>
      <c r="O231" s="645"/>
      <c r="P231" s="301"/>
      <c r="Q231" s="301"/>
      <c r="R231" s="354"/>
    </row>
    <row r="232" spans="1:18" s="2" customFormat="1">
      <c r="B232" s="612" t="s">
        <v>276</v>
      </c>
      <c r="C232" s="1034" t="s">
        <v>1452</v>
      </c>
      <c r="D232" s="1034"/>
      <c r="E232" s="1034"/>
      <c r="F232" s="548"/>
      <c r="G232" s="229"/>
      <c r="H232" s="229"/>
      <c r="I232" s="228"/>
      <c r="J232" s="230"/>
      <c r="K232" s="276"/>
      <c r="L232" s="230"/>
      <c r="M232" s="441"/>
      <c r="N232" s="301"/>
      <c r="O232" s="645"/>
      <c r="P232" s="301"/>
      <c r="Q232" s="301"/>
      <c r="R232" s="354"/>
    </row>
    <row r="233" spans="1:18" s="2" customFormat="1">
      <c r="B233" s="612" t="s">
        <v>1453</v>
      </c>
      <c r="C233" s="1034" t="s">
        <v>923</v>
      </c>
      <c r="D233" s="1034"/>
      <c r="E233" s="1034"/>
      <c r="F233" s="548"/>
      <c r="G233" s="229"/>
      <c r="H233" s="229"/>
      <c r="I233" s="228"/>
      <c r="J233" s="230"/>
      <c r="K233" s="276"/>
      <c r="L233" s="230"/>
      <c r="M233" s="441"/>
      <c r="N233" s="301"/>
      <c r="O233" s="645"/>
      <c r="P233" s="301"/>
      <c r="Q233" s="301"/>
      <c r="R233" s="354"/>
    </row>
    <row r="234" spans="1:18" s="2" customFormat="1" ht="30" customHeight="1">
      <c r="B234" s="612" t="s">
        <v>1075</v>
      </c>
      <c r="C234" s="1034" t="s">
        <v>1454</v>
      </c>
      <c r="D234" s="1034"/>
      <c r="E234" s="1034"/>
      <c r="F234" s="548"/>
      <c r="G234" s="229"/>
      <c r="H234" s="229"/>
      <c r="I234" s="228"/>
      <c r="J234" s="230"/>
      <c r="K234" s="276"/>
      <c r="L234" s="230"/>
      <c r="M234" s="441"/>
      <c r="N234" s="301"/>
      <c r="O234" s="645"/>
      <c r="P234" s="301"/>
      <c r="Q234" s="301"/>
      <c r="R234" s="354"/>
    </row>
    <row r="235" spans="1:18" s="2" customFormat="1">
      <c r="B235" s="610" t="s">
        <v>278</v>
      </c>
      <c r="C235" s="1007" t="s">
        <v>277</v>
      </c>
      <c r="D235" s="1007"/>
      <c r="E235" s="1007"/>
      <c r="F235" s="548"/>
      <c r="G235" s="229"/>
      <c r="H235" s="229"/>
      <c r="I235" s="228"/>
      <c r="J235" s="230"/>
      <c r="K235" s="276"/>
      <c r="L235" s="230"/>
      <c r="M235" s="441"/>
      <c r="N235" s="301"/>
      <c r="O235" s="645"/>
      <c r="P235" s="301"/>
      <c r="Q235" s="301"/>
      <c r="R235" s="354"/>
    </row>
    <row r="236" spans="1:18" s="2" customFormat="1">
      <c r="B236" s="612" t="s">
        <v>279</v>
      </c>
      <c r="C236" s="1034" t="s">
        <v>1455</v>
      </c>
      <c r="D236" s="1034"/>
      <c r="E236" s="1034"/>
      <c r="F236" s="548"/>
      <c r="G236" s="229"/>
      <c r="H236" s="229"/>
      <c r="I236" s="228"/>
      <c r="J236" s="230"/>
      <c r="K236" s="276"/>
      <c r="L236" s="230"/>
      <c r="M236" s="441"/>
      <c r="N236" s="301"/>
      <c r="O236" s="645"/>
      <c r="P236" s="301"/>
      <c r="Q236" s="301"/>
      <c r="R236" s="354"/>
    </row>
    <row r="237" spans="1:18" s="2" customFormat="1">
      <c r="B237" s="612" t="s">
        <v>1076</v>
      </c>
      <c r="C237" s="1034" t="s">
        <v>1456</v>
      </c>
      <c r="D237" s="1034"/>
      <c r="E237" s="1034"/>
      <c r="F237" s="548"/>
      <c r="G237" s="229"/>
      <c r="H237" s="229"/>
      <c r="I237" s="228"/>
      <c r="J237" s="230"/>
      <c r="K237" s="276"/>
      <c r="L237" s="230"/>
      <c r="M237" s="441"/>
      <c r="N237" s="301"/>
      <c r="O237" s="645"/>
      <c r="P237" s="301"/>
      <c r="Q237" s="301"/>
      <c r="R237" s="354"/>
    </row>
    <row r="238" spans="1:18" s="2" customFormat="1" ht="29.25" customHeight="1">
      <c r="B238" s="612" t="s">
        <v>1458</v>
      </c>
      <c r="C238" s="1034" t="s">
        <v>1457</v>
      </c>
      <c r="D238" s="1034"/>
      <c r="E238" s="1034"/>
      <c r="F238" s="548"/>
      <c r="G238" s="229"/>
      <c r="H238" s="229"/>
      <c r="I238" s="228"/>
      <c r="J238" s="230"/>
      <c r="K238" s="276"/>
      <c r="L238" s="230"/>
      <c r="M238" s="441"/>
      <c r="N238" s="301"/>
      <c r="O238" s="645"/>
      <c r="P238" s="301"/>
      <c r="Q238" s="301"/>
      <c r="R238" s="354"/>
    </row>
    <row r="239" spans="1:18" s="2" customFormat="1">
      <c r="B239" s="610" t="s">
        <v>1077</v>
      </c>
      <c r="C239" s="1007" t="s">
        <v>1459</v>
      </c>
      <c r="D239" s="1007"/>
      <c r="E239" s="1007"/>
      <c r="F239" s="548"/>
      <c r="G239" s="229"/>
      <c r="H239" s="229"/>
      <c r="I239" s="228"/>
      <c r="J239" s="230"/>
      <c r="K239" s="276"/>
      <c r="L239" s="230"/>
      <c r="M239" s="441"/>
      <c r="N239" s="301"/>
      <c r="O239" s="645"/>
      <c r="P239" s="301"/>
      <c r="Q239" s="301"/>
      <c r="R239" s="354"/>
    </row>
    <row r="240" spans="1:18" s="2" customFormat="1">
      <c r="B240" s="612" t="s">
        <v>1078</v>
      </c>
      <c r="C240" s="1034" t="s">
        <v>1460</v>
      </c>
      <c r="D240" s="1034"/>
      <c r="E240" s="1034"/>
      <c r="F240" s="548"/>
      <c r="G240" s="229"/>
      <c r="H240" s="229"/>
      <c r="I240" s="228"/>
      <c r="J240" s="230"/>
      <c r="K240" s="276"/>
      <c r="L240" s="230"/>
      <c r="M240" s="441"/>
      <c r="N240" s="301"/>
      <c r="O240" s="645"/>
      <c r="P240" s="301"/>
      <c r="Q240" s="301"/>
      <c r="R240" s="354"/>
    </row>
    <row r="241" spans="1:18" s="2" customFormat="1">
      <c r="B241" s="610" t="s">
        <v>281</v>
      </c>
      <c r="C241" s="1007" t="s">
        <v>280</v>
      </c>
      <c r="D241" s="1007"/>
      <c r="E241" s="1007"/>
      <c r="F241" s="548"/>
      <c r="G241" s="229"/>
      <c r="H241" s="229"/>
      <c r="I241" s="228"/>
      <c r="J241" s="230"/>
      <c r="K241" s="276"/>
      <c r="L241" s="230"/>
      <c r="M241" s="441"/>
      <c r="N241" s="301"/>
      <c r="O241" s="645"/>
      <c r="P241" s="301"/>
      <c r="Q241" s="301"/>
      <c r="R241" s="354"/>
    </row>
    <row r="242" spans="1:18" s="2" customFormat="1">
      <c r="B242" s="612" t="s">
        <v>1462</v>
      </c>
      <c r="C242" s="1034" t="s">
        <v>1461</v>
      </c>
      <c r="D242" s="1034"/>
      <c r="E242" s="1034"/>
      <c r="F242" s="548"/>
      <c r="G242" s="229"/>
      <c r="H242" s="229"/>
      <c r="I242" s="228"/>
      <c r="J242" s="230"/>
      <c r="K242" s="276"/>
      <c r="L242" s="230"/>
      <c r="M242" s="441"/>
      <c r="N242" s="301"/>
      <c r="O242" s="645"/>
      <c r="P242" s="301"/>
      <c r="Q242" s="301"/>
      <c r="R242" s="354"/>
    </row>
    <row r="243" spans="1:18" s="2" customFormat="1">
      <c r="B243" s="610" t="s">
        <v>1079</v>
      </c>
      <c r="C243" s="1007" t="s">
        <v>1463</v>
      </c>
      <c r="D243" s="1007"/>
      <c r="E243" s="1007"/>
      <c r="F243" s="548"/>
      <c r="G243" s="229"/>
      <c r="H243" s="229"/>
      <c r="I243" s="228"/>
      <c r="J243" s="230"/>
      <c r="K243" s="276"/>
      <c r="L243" s="230"/>
      <c r="M243" s="441"/>
      <c r="N243" s="301"/>
      <c r="O243" s="645"/>
      <c r="P243" s="301"/>
      <c r="Q243" s="301"/>
      <c r="R243" s="354"/>
    </row>
    <row r="244" spans="1:18" s="2" customFormat="1">
      <c r="B244" s="612" t="s">
        <v>1080</v>
      </c>
      <c r="C244" s="1034" t="s">
        <v>1464</v>
      </c>
      <c r="D244" s="1034"/>
      <c r="E244" s="1034"/>
      <c r="F244" s="548"/>
      <c r="G244" s="229"/>
      <c r="H244" s="229"/>
      <c r="I244" s="228"/>
      <c r="J244" s="230"/>
      <c r="K244" s="276"/>
      <c r="L244" s="230"/>
      <c r="M244" s="441"/>
      <c r="N244" s="301"/>
      <c r="O244" s="645"/>
      <c r="P244" s="301"/>
      <c r="Q244" s="301"/>
      <c r="R244" s="354"/>
    </row>
    <row r="245" spans="1:18" s="2" customFormat="1">
      <c r="A245" s="2" t="s">
        <v>67</v>
      </c>
      <c r="B245" s="612" t="s">
        <v>1466</v>
      </c>
      <c r="C245" s="1034" t="s">
        <v>1465</v>
      </c>
      <c r="D245" s="1034"/>
      <c r="E245" s="1034"/>
      <c r="F245" s="548"/>
      <c r="G245" s="229"/>
      <c r="H245" s="229"/>
      <c r="I245" s="228"/>
      <c r="J245" s="230"/>
      <c r="K245" s="276"/>
      <c r="L245" s="230"/>
      <c r="M245" s="441"/>
      <c r="N245" s="301"/>
      <c r="O245" s="645"/>
      <c r="P245" s="301"/>
      <c r="Q245" s="301"/>
      <c r="R245" s="354"/>
    </row>
    <row r="246" spans="1:18" s="2" customFormat="1">
      <c r="B246" s="610" t="s">
        <v>1081</v>
      </c>
      <c r="C246" s="1007" t="s">
        <v>925</v>
      </c>
      <c r="D246" s="1007"/>
      <c r="E246" s="1007"/>
      <c r="F246" s="548"/>
      <c r="G246" s="229"/>
      <c r="H246" s="229"/>
      <c r="I246" s="228"/>
      <c r="J246" s="230"/>
      <c r="K246" s="276"/>
      <c r="L246" s="230"/>
      <c r="M246" s="441"/>
      <c r="N246" s="301"/>
      <c r="O246" s="645"/>
      <c r="P246" s="301"/>
      <c r="Q246" s="301"/>
      <c r="R246" s="354"/>
    </row>
    <row r="247" spans="1:18" s="2" customFormat="1">
      <c r="B247" s="612" t="s">
        <v>282</v>
      </c>
      <c r="C247" s="1034" t="s">
        <v>1467</v>
      </c>
      <c r="D247" s="1034"/>
      <c r="E247" s="1034"/>
      <c r="F247" s="548"/>
      <c r="G247" s="229"/>
      <c r="H247" s="229"/>
      <c r="I247" s="228"/>
      <c r="J247" s="230"/>
      <c r="K247" s="276"/>
      <c r="L247" s="230"/>
      <c r="M247" s="441"/>
      <c r="N247" s="301"/>
      <c r="O247" s="645"/>
      <c r="P247" s="301"/>
      <c r="Q247" s="301"/>
      <c r="R247" s="354"/>
    </row>
    <row r="248" spans="1:18" s="2" customFormat="1">
      <c r="B248" s="610" t="s">
        <v>283</v>
      </c>
      <c r="C248" s="1007" t="s">
        <v>1468</v>
      </c>
      <c r="D248" s="1007"/>
      <c r="E248" s="1007"/>
      <c r="F248" s="548"/>
      <c r="G248" s="229"/>
      <c r="H248" s="229"/>
      <c r="I248" s="228"/>
      <c r="J248" s="230"/>
      <c r="K248" s="276"/>
      <c r="L248" s="230"/>
      <c r="M248" s="441"/>
      <c r="N248" s="301"/>
      <c r="O248" s="645"/>
      <c r="P248" s="301"/>
      <c r="Q248" s="301"/>
      <c r="R248" s="354"/>
    </row>
    <row r="249" spans="1:18" s="2" customFormat="1" ht="31.5" customHeight="1">
      <c r="B249" s="612" t="s">
        <v>284</v>
      </c>
      <c r="C249" s="1034" t="s">
        <v>1469</v>
      </c>
      <c r="D249" s="1034"/>
      <c r="E249" s="1034"/>
      <c r="F249" s="548"/>
      <c r="G249" s="229"/>
      <c r="H249" s="229"/>
      <c r="I249" s="228"/>
      <c r="J249" s="230"/>
      <c r="K249" s="276"/>
      <c r="L249" s="230"/>
      <c r="M249" s="441"/>
      <c r="N249" s="301"/>
      <c r="O249" s="645"/>
      <c r="P249" s="301"/>
      <c r="Q249" s="301"/>
      <c r="R249" s="354"/>
    </row>
    <row r="250" spans="1:18" s="2" customFormat="1" ht="31.5" customHeight="1">
      <c r="B250" s="612" t="s">
        <v>1082</v>
      </c>
      <c r="C250" s="1034" t="s">
        <v>1470</v>
      </c>
      <c r="D250" s="1034"/>
      <c r="E250" s="1034"/>
      <c r="F250" s="548"/>
      <c r="G250" s="229"/>
      <c r="H250" s="229"/>
      <c r="I250" s="228"/>
      <c r="J250" s="230"/>
      <c r="K250" s="276"/>
      <c r="L250" s="230"/>
      <c r="M250" s="441"/>
      <c r="N250" s="301"/>
      <c r="O250" s="645"/>
      <c r="P250" s="301"/>
      <c r="Q250" s="301"/>
      <c r="R250" s="354"/>
    </row>
    <row r="251" spans="1:18" s="2" customFormat="1">
      <c r="B251" s="612" t="s">
        <v>1083</v>
      </c>
      <c r="C251" s="1034" t="s">
        <v>1471</v>
      </c>
      <c r="D251" s="1034"/>
      <c r="E251" s="1034"/>
      <c r="F251" s="548"/>
      <c r="G251" s="229"/>
      <c r="H251" s="229"/>
      <c r="I251" s="228"/>
      <c r="J251" s="230"/>
      <c r="K251" s="276"/>
      <c r="L251" s="230"/>
      <c r="M251" s="441"/>
      <c r="N251" s="301"/>
      <c r="O251" s="645"/>
      <c r="P251" s="301"/>
      <c r="Q251" s="301"/>
      <c r="R251" s="354"/>
    </row>
    <row r="252" spans="1:18" s="2" customFormat="1" ht="30" customHeight="1">
      <c r="A252" s="614"/>
      <c r="B252" s="612" t="s">
        <v>285</v>
      </c>
      <c r="C252" s="1034" t="s">
        <v>1472</v>
      </c>
      <c r="D252" s="1034"/>
      <c r="E252" s="1034"/>
      <c r="F252" s="548"/>
      <c r="G252" s="229"/>
      <c r="H252" s="229"/>
      <c r="I252" s="228"/>
      <c r="J252" s="230"/>
      <c r="K252" s="276"/>
      <c r="L252" s="230"/>
      <c r="M252" s="441"/>
      <c r="N252" s="301"/>
      <c r="O252" s="645"/>
      <c r="P252" s="301"/>
      <c r="Q252" s="301"/>
      <c r="R252" s="354"/>
    </row>
    <row r="253" spans="1:18" s="2" customFormat="1">
      <c r="B253" s="612" t="s">
        <v>1084</v>
      </c>
      <c r="C253" s="1034" t="s">
        <v>1473</v>
      </c>
      <c r="D253" s="1034"/>
      <c r="E253" s="1034"/>
      <c r="F253" s="548"/>
      <c r="G253" s="229"/>
      <c r="H253" s="229"/>
      <c r="I253" s="228"/>
      <c r="J253" s="230"/>
      <c r="K253" s="276"/>
      <c r="L253" s="230"/>
      <c r="M253" s="441"/>
      <c r="N253" s="301"/>
      <c r="O253" s="645"/>
      <c r="P253" s="301"/>
      <c r="Q253" s="301"/>
      <c r="R253" s="354"/>
    </row>
    <row r="254" spans="1:18" s="2" customFormat="1">
      <c r="B254" s="612" t="s">
        <v>1085</v>
      </c>
      <c r="C254" s="1007" t="s">
        <v>1474</v>
      </c>
      <c r="D254" s="1007"/>
      <c r="E254" s="1007"/>
      <c r="F254" s="548"/>
      <c r="G254" s="229"/>
      <c r="H254" s="229"/>
      <c r="I254" s="228"/>
      <c r="J254" s="230"/>
      <c r="K254" s="276"/>
      <c r="L254" s="230"/>
      <c r="M254" s="441"/>
      <c r="N254" s="301"/>
      <c r="O254" s="645"/>
      <c r="P254" s="301"/>
      <c r="Q254" s="301"/>
      <c r="R254" s="354"/>
    </row>
    <row r="255" spans="1:18" s="2" customFormat="1">
      <c r="B255" s="612" t="s">
        <v>286</v>
      </c>
      <c r="C255" s="1034" t="s">
        <v>1475</v>
      </c>
      <c r="D255" s="1034"/>
      <c r="E255" s="1034"/>
      <c r="F255" s="548"/>
      <c r="G255" s="229"/>
      <c r="H255" s="229"/>
      <c r="I255" s="228"/>
      <c r="J255" s="230"/>
      <c r="K255" s="276"/>
      <c r="L255" s="230"/>
      <c r="M255" s="441"/>
      <c r="N255" s="301"/>
      <c r="O255" s="645"/>
      <c r="P255" s="301"/>
      <c r="Q255" s="301"/>
      <c r="R255" s="354"/>
    </row>
    <row r="256" spans="1:18" s="2" customFormat="1" ht="28.5" customHeight="1">
      <c r="B256" s="612" t="s">
        <v>287</v>
      </c>
      <c r="C256" s="1034" t="s">
        <v>1476</v>
      </c>
      <c r="D256" s="1034"/>
      <c r="E256" s="1034"/>
      <c r="F256" s="548"/>
      <c r="G256" s="229"/>
      <c r="H256" s="229"/>
      <c r="I256" s="228"/>
      <c r="J256" s="230"/>
      <c r="K256" s="276"/>
      <c r="L256" s="230"/>
      <c r="M256" s="441"/>
      <c r="N256" s="301"/>
      <c r="O256" s="645"/>
      <c r="P256" s="301"/>
      <c r="Q256" s="301"/>
      <c r="R256" s="354"/>
    </row>
    <row r="257" spans="1:21" s="2" customFormat="1">
      <c r="B257" s="612" t="s">
        <v>288</v>
      </c>
      <c r="C257" s="1034" t="s">
        <v>1477</v>
      </c>
      <c r="D257" s="1034"/>
      <c r="E257" s="1034"/>
      <c r="F257" s="548"/>
      <c r="G257" s="229"/>
      <c r="H257" s="229"/>
      <c r="I257" s="228"/>
      <c r="J257" s="230"/>
      <c r="K257" s="276"/>
      <c r="L257" s="230"/>
      <c r="M257" s="441"/>
      <c r="N257" s="301"/>
      <c r="O257" s="645"/>
      <c r="P257" s="301"/>
      <c r="Q257" s="301"/>
      <c r="R257" s="354"/>
    </row>
    <row r="258" spans="1:21" s="2" customFormat="1">
      <c r="B258" s="610" t="s">
        <v>1086</v>
      </c>
      <c r="C258" s="1007" t="s">
        <v>1478</v>
      </c>
      <c r="D258" s="1007"/>
      <c r="E258" s="1007"/>
      <c r="F258" s="548"/>
      <c r="G258" s="229"/>
      <c r="H258" s="229"/>
      <c r="I258" s="228"/>
      <c r="J258" s="230"/>
      <c r="K258" s="276"/>
      <c r="L258" s="230"/>
      <c r="M258" s="441"/>
      <c r="N258" s="301"/>
      <c r="O258" s="645"/>
      <c r="P258" s="301"/>
      <c r="Q258" s="301"/>
      <c r="R258" s="354"/>
    </row>
    <row r="259" spans="1:21" s="2" customFormat="1">
      <c r="B259" s="610" t="s">
        <v>289</v>
      </c>
      <c r="C259" s="1007" t="s">
        <v>1479</v>
      </c>
      <c r="D259" s="1007"/>
      <c r="E259" s="1007"/>
      <c r="F259" s="548"/>
      <c r="G259" s="229"/>
      <c r="H259" s="229"/>
      <c r="I259" s="228"/>
      <c r="J259" s="230"/>
      <c r="K259" s="276"/>
      <c r="L259" s="230"/>
      <c r="M259" s="441"/>
      <c r="N259" s="301"/>
      <c r="O259" s="645"/>
      <c r="P259" s="301"/>
      <c r="Q259" s="301"/>
      <c r="R259" s="354"/>
    </row>
    <row r="260" spans="1:21" s="2" customFormat="1">
      <c r="A260" s="2" t="s">
        <v>67</v>
      </c>
      <c r="B260" s="612" t="s">
        <v>290</v>
      </c>
      <c r="C260" s="1034" t="s">
        <v>1480</v>
      </c>
      <c r="D260" s="1034"/>
      <c r="E260" s="1034"/>
      <c r="F260" s="548"/>
      <c r="G260" s="229"/>
      <c r="H260" s="229"/>
      <c r="I260" s="228"/>
      <c r="J260" s="230"/>
      <c r="K260" s="276"/>
      <c r="L260" s="230"/>
      <c r="M260" s="441"/>
      <c r="N260" s="301"/>
      <c r="O260" s="645"/>
      <c r="P260" s="301"/>
      <c r="Q260" s="301"/>
      <c r="R260" s="354"/>
    </row>
    <row r="261" spans="1:21" s="2" customFormat="1">
      <c r="B261" s="612" t="s">
        <v>291</v>
      </c>
      <c r="C261" s="1034" t="s">
        <v>1481</v>
      </c>
      <c r="D261" s="1034"/>
      <c r="E261" s="1034"/>
      <c r="F261" s="548"/>
      <c r="G261" s="229"/>
      <c r="H261" s="229"/>
      <c r="I261" s="228"/>
      <c r="J261" s="230"/>
      <c r="K261" s="276"/>
      <c r="L261" s="230"/>
      <c r="M261" s="441"/>
      <c r="N261" s="301"/>
      <c r="O261" s="645"/>
      <c r="P261" s="301"/>
      <c r="Q261" s="301"/>
      <c r="R261" s="354"/>
    </row>
    <row r="262" spans="1:21" s="2" customFormat="1">
      <c r="B262" s="610" t="s">
        <v>292</v>
      </c>
      <c r="C262" s="1007" t="s">
        <v>1482</v>
      </c>
      <c r="D262" s="1007"/>
      <c r="E262" s="1007"/>
      <c r="F262" s="548"/>
      <c r="G262" s="229"/>
      <c r="H262" s="229"/>
      <c r="I262" s="228"/>
      <c r="J262" s="230"/>
      <c r="K262" s="276"/>
      <c r="L262" s="230"/>
      <c r="M262" s="441"/>
      <c r="N262" s="301"/>
      <c r="O262" s="645"/>
      <c r="P262" s="301"/>
      <c r="Q262" s="301"/>
      <c r="R262" s="354"/>
    </row>
    <row r="263" spans="1:21" s="2" customFormat="1">
      <c r="B263" s="610" t="s">
        <v>1087</v>
      </c>
      <c r="C263" s="1007" t="s">
        <v>1483</v>
      </c>
      <c r="D263" s="1007"/>
      <c r="E263" s="1007"/>
      <c r="F263" s="548"/>
      <c r="G263" s="229"/>
      <c r="H263" s="229"/>
      <c r="I263" s="228"/>
      <c r="J263" s="230"/>
      <c r="K263" s="276"/>
      <c r="L263" s="230"/>
      <c r="M263" s="441"/>
      <c r="N263" s="301"/>
      <c r="O263" s="645"/>
      <c r="P263" s="301"/>
      <c r="Q263" s="301"/>
      <c r="R263" s="354"/>
    </row>
    <row r="264" spans="1:21" s="2" customFormat="1">
      <c r="B264" s="610" t="s">
        <v>1088</v>
      </c>
      <c r="C264" s="1007" t="s">
        <v>1484</v>
      </c>
      <c r="D264" s="1007"/>
      <c r="E264" s="1007"/>
      <c r="F264" s="548"/>
      <c r="G264" s="229"/>
      <c r="H264" s="229"/>
      <c r="I264" s="228"/>
      <c r="J264" s="230"/>
      <c r="K264" s="276"/>
      <c r="L264" s="230"/>
      <c r="M264" s="441"/>
      <c r="N264" s="301"/>
      <c r="O264" s="645"/>
      <c r="P264" s="301"/>
      <c r="Q264" s="301"/>
      <c r="R264" s="354"/>
    </row>
    <row r="265" spans="1:21" s="2" customFormat="1">
      <c r="B265" s="612" t="s">
        <v>293</v>
      </c>
      <c r="C265" s="1034" t="s">
        <v>1485</v>
      </c>
      <c r="D265" s="1034"/>
      <c r="E265" s="1034"/>
      <c r="F265" s="548"/>
      <c r="G265" s="229"/>
      <c r="H265" s="229"/>
      <c r="I265" s="228"/>
      <c r="J265" s="230"/>
      <c r="K265" s="276"/>
      <c r="L265" s="230"/>
      <c r="M265" s="441"/>
      <c r="N265" s="301"/>
      <c r="O265" s="645"/>
      <c r="P265" s="301"/>
      <c r="Q265" s="301"/>
      <c r="R265" s="354"/>
    </row>
    <row r="266" spans="1:21" s="2" customFormat="1">
      <c r="B266" s="612" t="s">
        <v>294</v>
      </c>
      <c r="C266" s="1034" t="s">
        <v>1486</v>
      </c>
      <c r="D266" s="1034"/>
      <c r="E266" s="1034"/>
      <c r="F266" s="548"/>
      <c r="G266" s="229"/>
      <c r="H266" s="229"/>
      <c r="I266" s="228"/>
      <c r="J266" s="230"/>
      <c r="K266" s="276"/>
      <c r="L266" s="230"/>
      <c r="M266" s="441"/>
      <c r="N266" s="301"/>
      <c r="O266" s="645"/>
      <c r="P266" s="301"/>
      <c r="Q266" s="301"/>
      <c r="R266" s="354"/>
    </row>
    <row r="267" spans="1:21" s="2" customFormat="1">
      <c r="B267" s="612" t="s">
        <v>1089</v>
      </c>
      <c r="C267" s="1034" t="s">
        <v>1487</v>
      </c>
      <c r="D267" s="1034"/>
      <c r="E267" s="1034"/>
      <c r="F267" s="548"/>
      <c r="G267" s="229"/>
      <c r="H267" s="229"/>
      <c r="I267" s="228"/>
      <c r="J267" s="230"/>
      <c r="K267" s="276"/>
      <c r="L267" s="230"/>
      <c r="M267" s="441"/>
      <c r="N267" s="301"/>
      <c r="O267" s="645"/>
      <c r="P267" s="301"/>
      <c r="Q267" s="301"/>
      <c r="R267" s="354"/>
    </row>
    <row r="268" spans="1:21" s="2" customFormat="1">
      <c r="B268" s="612" t="s">
        <v>295</v>
      </c>
      <c r="C268" s="1055" t="s">
        <v>1488</v>
      </c>
      <c r="D268" s="1056"/>
      <c r="E268" s="1057"/>
      <c r="F268" s="548"/>
      <c r="G268" s="229"/>
      <c r="H268" s="229"/>
      <c r="I268" s="228"/>
      <c r="J268" s="230"/>
      <c r="K268" s="276"/>
      <c r="L268" s="230"/>
      <c r="M268" s="441"/>
      <c r="N268" s="301"/>
      <c r="O268" s="645"/>
      <c r="P268" s="301"/>
      <c r="Q268" s="301"/>
      <c r="R268" s="354"/>
    </row>
    <row r="269" spans="1:21">
      <c r="B269" s="615" t="s">
        <v>1803</v>
      </c>
      <c r="C269" s="534" t="s">
        <v>1167</v>
      </c>
      <c r="D269" s="1058" t="s">
        <v>1776</v>
      </c>
      <c r="E269" s="1059"/>
      <c r="F269" s="548"/>
      <c r="G269" s="229"/>
      <c r="H269" s="229"/>
      <c r="I269" s="228"/>
      <c r="J269" s="230"/>
      <c r="K269" s="276"/>
      <c r="L269" s="230"/>
      <c r="M269" s="441"/>
      <c r="N269" s="301"/>
      <c r="O269" s="645"/>
      <c r="P269" s="301"/>
      <c r="Q269" s="301"/>
      <c r="R269" s="354"/>
    </row>
    <row r="270" spans="1:21">
      <c r="B270" s="615" t="s">
        <v>1803</v>
      </c>
      <c r="C270" s="534" t="s">
        <v>1168</v>
      </c>
      <c r="D270" s="1058" t="s">
        <v>1776</v>
      </c>
      <c r="E270" s="1059"/>
      <c r="F270" s="548"/>
      <c r="G270" s="229"/>
      <c r="H270" s="229"/>
      <c r="I270" s="228"/>
      <c r="J270" s="230"/>
      <c r="K270" s="276"/>
      <c r="L270" s="230"/>
      <c r="M270" s="441"/>
      <c r="N270" s="301"/>
      <c r="O270" s="645"/>
      <c r="P270" s="301"/>
      <c r="Q270" s="301"/>
      <c r="R270" s="354"/>
    </row>
    <row r="271" spans="1:21">
      <c r="A271" s="80"/>
      <c r="B271" s="615" t="s">
        <v>1803</v>
      </c>
      <c r="C271" s="534" t="s">
        <v>1169</v>
      </c>
      <c r="D271" s="1058" t="s">
        <v>1776</v>
      </c>
      <c r="E271" s="1059"/>
      <c r="F271" s="548"/>
      <c r="G271" s="229"/>
      <c r="H271" s="229"/>
      <c r="I271" s="228"/>
      <c r="J271" s="230"/>
      <c r="K271" s="276"/>
      <c r="L271" s="230"/>
      <c r="M271" s="441"/>
      <c r="N271" s="301"/>
      <c r="O271" s="645"/>
      <c r="P271" s="301"/>
      <c r="Q271" s="301"/>
      <c r="R271" s="354"/>
      <c r="S271" s="80"/>
      <c r="T271" s="80"/>
      <c r="U271" s="80"/>
    </row>
    <row r="272" spans="1:21">
      <c r="A272" s="80"/>
      <c r="B272" s="615" t="s">
        <v>1803</v>
      </c>
      <c r="C272" s="534" t="s">
        <v>1170</v>
      </c>
      <c r="D272" s="1058" t="s">
        <v>1776</v>
      </c>
      <c r="E272" s="1059"/>
      <c r="F272" s="548"/>
      <c r="G272" s="229"/>
      <c r="H272" s="229"/>
      <c r="I272" s="228"/>
      <c r="J272" s="230"/>
      <c r="K272" s="276"/>
      <c r="L272" s="230"/>
      <c r="M272" s="441"/>
      <c r="N272" s="301"/>
      <c r="O272" s="645"/>
      <c r="P272" s="301"/>
      <c r="Q272" s="301"/>
      <c r="R272" s="354"/>
      <c r="S272" s="80"/>
      <c r="T272" s="80"/>
      <c r="U272" s="80"/>
    </row>
    <row r="273" spans="1:21">
      <c r="A273" s="80"/>
      <c r="B273" s="615" t="s">
        <v>1803</v>
      </c>
      <c r="C273" s="534" t="s">
        <v>1171</v>
      </c>
      <c r="D273" s="1058" t="s">
        <v>1776</v>
      </c>
      <c r="E273" s="1059"/>
      <c r="F273" s="548"/>
      <c r="G273" s="229"/>
      <c r="H273" s="229"/>
      <c r="I273" s="228"/>
      <c r="J273" s="230"/>
      <c r="K273" s="276"/>
      <c r="L273" s="230"/>
      <c r="M273" s="441"/>
      <c r="N273" s="301"/>
      <c r="O273" s="645"/>
      <c r="P273" s="301"/>
      <c r="Q273" s="301"/>
      <c r="R273" s="354"/>
      <c r="S273" s="80"/>
      <c r="T273" s="80"/>
      <c r="U273" s="80"/>
    </row>
    <row r="274" spans="1:21">
      <c r="A274" s="80"/>
      <c r="B274" s="615" t="s">
        <v>1803</v>
      </c>
      <c r="C274" s="534" t="s">
        <v>1172</v>
      </c>
      <c r="D274" s="1058" t="s">
        <v>1776</v>
      </c>
      <c r="E274" s="1059"/>
      <c r="F274" s="548"/>
      <c r="G274" s="229"/>
      <c r="H274" s="229"/>
      <c r="I274" s="228"/>
      <c r="J274" s="230"/>
      <c r="K274" s="276"/>
      <c r="L274" s="230"/>
      <c r="M274" s="441"/>
      <c r="N274" s="301"/>
      <c r="O274" s="645"/>
      <c r="P274" s="301"/>
      <c r="Q274" s="301"/>
      <c r="R274" s="354"/>
      <c r="S274" s="80"/>
      <c r="T274" s="80"/>
      <c r="U274" s="80"/>
    </row>
    <row r="275" spans="1:21">
      <c r="A275" s="80"/>
      <c r="B275" s="615" t="s">
        <v>1803</v>
      </c>
      <c r="C275" s="534" t="s">
        <v>1173</v>
      </c>
      <c r="D275" s="1058" t="s">
        <v>1776</v>
      </c>
      <c r="E275" s="1059"/>
      <c r="F275" s="548"/>
      <c r="G275" s="229"/>
      <c r="H275" s="229"/>
      <c r="I275" s="228"/>
      <c r="J275" s="230"/>
      <c r="K275" s="276"/>
      <c r="L275" s="230"/>
      <c r="M275" s="441"/>
      <c r="N275" s="301"/>
      <c r="O275" s="645"/>
      <c r="P275" s="301"/>
      <c r="Q275" s="301"/>
      <c r="R275" s="354"/>
      <c r="S275" s="80"/>
      <c r="T275" s="80"/>
      <c r="U275" s="80"/>
    </row>
    <row r="276" spans="1:21">
      <c r="A276" s="80"/>
      <c r="B276" s="615" t="s">
        <v>1803</v>
      </c>
      <c r="C276" s="534" t="s">
        <v>1174</v>
      </c>
      <c r="D276" s="1058" t="s">
        <v>1776</v>
      </c>
      <c r="E276" s="1059"/>
      <c r="F276" s="548"/>
      <c r="G276" s="229"/>
      <c r="H276" s="229"/>
      <c r="I276" s="228"/>
      <c r="J276" s="230"/>
      <c r="K276" s="276"/>
      <c r="L276" s="230"/>
      <c r="M276" s="441"/>
      <c r="N276" s="301"/>
      <c r="O276" s="645"/>
      <c r="P276" s="301"/>
      <c r="Q276" s="301"/>
      <c r="R276" s="354"/>
      <c r="S276" s="80"/>
      <c r="T276" s="80"/>
      <c r="U276" s="80"/>
    </row>
    <row r="277" spans="1:21">
      <c r="A277" s="80"/>
      <c r="B277" s="615" t="s">
        <v>1803</v>
      </c>
      <c r="C277" s="534" t="s">
        <v>1175</v>
      </c>
      <c r="D277" s="1058" t="s">
        <v>1776</v>
      </c>
      <c r="E277" s="1059"/>
      <c r="F277" s="548"/>
      <c r="G277" s="229"/>
      <c r="H277" s="229"/>
      <c r="I277" s="228"/>
      <c r="J277" s="230"/>
      <c r="K277" s="276"/>
      <c r="L277" s="230"/>
      <c r="M277" s="441"/>
      <c r="N277" s="301"/>
      <c r="O277" s="645"/>
      <c r="P277" s="301"/>
      <c r="Q277" s="301"/>
      <c r="R277" s="354"/>
      <c r="S277" s="80"/>
      <c r="T277" s="80"/>
      <c r="U277" s="80"/>
    </row>
    <row r="278" spans="1:21">
      <c r="A278" s="80"/>
      <c r="B278" s="615" t="s">
        <v>1803</v>
      </c>
      <c r="C278" s="534" t="s">
        <v>1176</v>
      </c>
      <c r="D278" s="1058" t="s">
        <v>1776</v>
      </c>
      <c r="E278" s="1059"/>
      <c r="F278" s="548"/>
      <c r="G278" s="229"/>
      <c r="H278" s="229"/>
      <c r="I278" s="228"/>
      <c r="J278" s="230"/>
      <c r="K278" s="276"/>
      <c r="L278" s="230"/>
      <c r="M278" s="441"/>
      <c r="N278" s="301"/>
      <c r="O278" s="645"/>
      <c r="P278" s="301"/>
      <c r="Q278" s="301"/>
      <c r="R278" s="354"/>
      <c r="S278" s="80"/>
      <c r="T278" s="80"/>
      <c r="U278" s="80"/>
    </row>
    <row r="279" spans="1:21">
      <c r="A279" s="80"/>
      <c r="B279" s="615" t="s">
        <v>1803</v>
      </c>
      <c r="C279" s="534" t="s">
        <v>1177</v>
      </c>
      <c r="D279" s="1058" t="s">
        <v>1776</v>
      </c>
      <c r="E279" s="1059"/>
      <c r="F279" s="548"/>
      <c r="G279" s="229"/>
      <c r="H279" s="229"/>
      <c r="I279" s="228"/>
      <c r="J279" s="230"/>
      <c r="K279" s="276"/>
      <c r="L279" s="230"/>
      <c r="M279" s="441"/>
      <c r="N279" s="301"/>
      <c r="O279" s="645"/>
      <c r="P279" s="301"/>
      <c r="Q279" s="301"/>
      <c r="R279" s="354"/>
      <c r="S279" s="80"/>
      <c r="T279" s="80"/>
      <c r="U279" s="80"/>
    </row>
    <row r="280" spans="1:21">
      <c r="A280" s="80"/>
      <c r="B280" s="615" t="s">
        <v>1803</v>
      </c>
      <c r="C280" s="534" t="s">
        <v>1178</v>
      </c>
      <c r="D280" s="1058" t="s">
        <v>1776</v>
      </c>
      <c r="E280" s="1059"/>
      <c r="F280" s="548"/>
      <c r="G280" s="229"/>
      <c r="H280" s="229"/>
      <c r="I280" s="228"/>
      <c r="J280" s="230"/>
      <c r="K280" s="276"/>
      <c r="L280" s="230"/>
      <c r="M280" s="441"/>
      <c r="N280" s="301"/>
      <c r="O280" s="645"/>
      <c r="P280" s="301"/>
      <c r="Q280" s="301"/>
      <c r="R280" s="354"/>
      <c r="S280" s="80"/>
      <c r="T280" s="80"/>
      <c r="U280" s="80"/>
    </row>
    <row r="281" spans="1:21">
      <c r="A281" s="80"/>
      <c r="B281" s="615" t="s">
        <v>1803</v>
      </c>
      <c r="C281" s="534" t="s">
        <v>1179</v>
      </c>
      <c r="D281" s="1058" t="s">
        <v>1776</v>
      </c>
      <c r="E281" s="1059"/>
      <c r="F281" s="548"/>
      <c r="G281" s="229"/>
      <c r="H281" s="229"/>
      <c r="I281" s="228"/>
      <c r="J281" s="230"/>
      <c r="K281" s="276"/>
      <c r="L281" s="230"/>
      <c r="M281" s="441"/>
      <c r="N281" s="301"/>
      <c r="O281" s="645"/>
      <c r="P281" s="301"/>
      <c r="Q281" s="301"/>
      <c r="R281" s="354"/>
      <c r="S281" s="80"/>
      <c r="T281" s="80"/>
      <c r="U281" s="80"/>
    </row>
    <row r="282" spans="1:21">
      <c r="A282" s="80"/>
      <c r="B282" s="615" t="s">
        <v>1803</v>
      </c>
      <c r="C282" s="534" t="s">
        <v>1180</v>
      </c>
      <c r="D282" s="1058" t="s">
        <v>1776</v>
      </c>
      <c r="E282" s="1059"/>
      <c r="F282" s="548"/>
      <c r="G282" s="229"/>
      <c r="H282" s="229"/>
      <c r="I282" s="228"/>
      <c r="J282" s="230"/>
      <c r="K282" s="276"/>
      <c r="L282" s="230"/>
      <c r="M282" s="441"/>
      <c r="N282" s="301"/>
      <c r="O282" s="645"/>
      <c r="P282" s="301"/>
      <c r="Q282" s="301"/>
      <c r="R282" s="354"/>
      <c r="S282" s="80"/>
      <c r="T282" s="80"/>
      <c r="U282" s="80"/>
    </row>
    <row r="283" spans="1:21">
      <c r="A283" s="80"/>
      <c r="B283" s="615" t="s">
        <v>1803</v>
      </c>
      <c r="C283" s="534" t="s">
        <v>1181</v>
      </c>
      <c r="D283" s="1058" t="s">
        <v>1776</v>
      </c>
      <c r="E283" s="1059"/>
      <c r="F283" s="548"/>
      <c r="G283" s="229"/>
      <c r="H283" s="229"/>
      <c r="I283" s="228"/>
      <c r="J283" s="230"/>
      <c r="K283" s="276"/>
      <c r="L283" s="230"/>
      <c r="M283" s="441"/>
      <c r="N283" s="301"/>
      <c r="O283" s="645"/>
      <c r="P283" s="301"/>
      <c r="Q283" s="301"/>
      <c r="R283" s="354"/>
      <c r="S283" s="80"/>
      <c r="T283" s="80"/>
      <c r="U283" s="80"/>
    </row>
    <row r="284" spans="1:21">
      <c r="A284" s="80"/>
      <c r="B284" s="615" t="s">
        <v>1803</v>
      </c>
      <c r="C284" s="534" t="s">
        <v>1182</v>
      </c>
      <c r="D284" s="1058" t="s">
        <v>1776</v>
      </c>
      <c r="E284" s="1059"/>
      <c r="F284" s="548"/>
      <c r="G284" s="229"/>
      <c r="H284" s="229"/>
      <c r="I284" s="228"/>
      <c r="J284" s="230"/>
      <c r="K284" s="276"/>
      <c r="L284" s="230"/>
      <c r="M284" s="441"/>
      <c r="N284" s="301"/>
      <c r="O284" s="645"/>
      <c r="P284" s="301"/>
      <c r="Q284" s="301"/>
      <c r="R284" s="354"/>
      <c r="S284" s="80"/>
      <c r="T284" s="80"/>
      <c r="U284" s="80"/>
    </row>
    <row r="285" spans="1:21">
      <c r="A285" s="80"/>
      <c r="B285" s="615" t="s">
        <v>1803</v>
      </c>
      <c r="C285" s="534" t="s">
        <v>1183</v>
      </c>
      <c r="D285" s="1058" t="s">
        <v>1776</v>
      </c>
      <c r="E285" s="1059"/>
      <c r="F285" s="548"/>
      <c r="G285" s="229"/>
      <c r="H285" s="229"/>
      <c r="I285" s="228"/>
      <c r="J285" s="230"/>
      <c r="K285" s="276"/>
      <c r="L285" s="230"/>
      <c r="M285" s="441"/>
      <c r="N285" s="301"/>
      <c r="O285" s="645"/>
      <c r="P285" s="301"/>
      <c r="Q285" s="301"/>
      <c r="R285" s="354"/>
      <c r="S285" s="80"/>
      <c r="T285" s="80"/>
      <c r="U285" s="80"/>
    </row>
    <row r="286" spans="1:21">
      <c r="A286" s="80"/>
      <c r="B286" s="615" t="s">
        <v>1803</v>
      </c>
      <c r="C286" s="534" t="s">
        <v>1184</v>
      </c>
      <c r="D286" s="1058" t="s">
        <v>1776</v>
      </c>
      <c r="E286" s="1059"/>
      <c r="F286" s="548"/>
      <c r="G286" s="229"/>
      <c r="H286" s="229"/>
      <c r="I286" s="228"/>
      <c r="J286" s="230"/>
      <c r="K286" s="276"/>
      <c r="L286" s="230"/>
      <c r="M286" s="441"/>
      <c r="N286" s="301"/>
      <c r="O286" s="645"/>
      <c r="P286" s="301"/>
      <c r="Q286" s="301"/>
      <c r="R286" s="354"/>
      <c r="S286" s="80"/>
      <c r="T286" s="80"/>
      <c r="U286" s="80"/>
    </row>
    <row r="287" spans="1:21">
      <c r="A287" s="80"/>
      <c r="B287" s="615" t="s">
        <v>1803</v>
      </c>
      <c r="C287" s="534" t="s">
        <v>1185</v>
      </c>
      <c r="D287" s="1058" t="s">
        <v>1776</v>
      </c>
      <c r="E287" s="1059"/>
      <c r="F287" s="548"/>
      <c r="G287" s="229"/>
      <c r="H287" s="229"/>
      <c r="I287" s="228"/>
      <c r="J287" s="230"/>
      <c r="K287" s="276"/>
      <c r="L287" s="230"/>
      <c r="M287" s="441"/>
      <c r="N287" s="301"/>
      <c r="O287" s="645"/>
      <c r="P287" s="301"/>
      <c r="Q287" s="301"/>
      <c r="R287" s="354"/>
      <c r="S287" s="80"/>
      <c r="T287" s="80"/>
      <c r="U287" s="80"/>
    </row>
    <row r="288" spans="1:21">
      <c r="A288" s="80"/>
      <c r="B288" s="615" t="s">
        <v>1803</v>
      </c>
      <c r="C288" s="534" t="s">
        <v>1186</v>
      </c>
      <c r="D288" s="1058" t="s">
        <v>1776</v>
      </c>
      <c r="E288" s="1059"/>
      <c r="F288" s="548"/>
      <c r="G288" s="229"/>
      <c r="H288" s="229"/>
      <c r="I288" s="228"/>
      <c r="J288" s="230"/>
      <c r="K288" s="276"/>
      <c r="L288" s="230"/>
      <c r="M288" s="441"/>
      <c r="N288" s="301"/>
      <c r="O288" s="645"/>
      <c r="P288" s="301"/>
      <c r="Q288" s="301"/>
      <c r="R288" s="354"/>
      <c r="S288" s="80"/>
      <c r="T288" s="80"/>
      <c r="U288" s="80"/>
    </row>
    <row r="289" spans="1:21">
      <c r="A289" s="80"/>
      <c r="B289" s="615" t="s">
        <v>1803</v>
      </c>
      <c r="C289" s="534" t="s">
        <v>1187</v>
      </c>
      <c r="D289" s="1058" t="s">
        <v>1776</v>
      </c>
      <c r="E289" s="1059"/>
      <c r="F289" s="548"/>
      <c r="G289" s="229"/>
      <c r="H289" s="229"/>
      <c r="I289" s="228"/>
      <c r="J289" s="230"/>
      <c r="K289" s="276"/>
      <c r="L289" s="230"/>
      <c r="M289" s="441"/>
      <c r="N289" s="301"/>
      <c r="O289" s="645"/>
      <c r="P289" s="301"/>
      <c r="Q289" s="301"/>
      <c r="R289" s="354"/>
      <c r="S289" s="80"/>
      <c r="T289" s="80"/>
      <c r="U289" s="80"/>
    </row>
    <row r="290" spans="1:21">
      <c r="A290" s="80"/>
      <c r="B290" s="615" t="s">
        <v>1803</v>
      </c>
      <c r="C290" s="534" t="s">
        <v>1188</v>
      </c>
      <c r="D290" s="1058" t="s">
        <v>1776</v>
      </c>
      <c r="E290" s="1059"/>
      <c r="F290" s="548"/>
      <c r="G290" s="229"/>
      <c r="H290" s="229"/>
      <c r="I290" s="228"/>
      <c r="J290" s="230"/>
      <c r="K290" s="276"/>
      <c r="L290" s="230"/>
      <c r="M290" s="441"/>
      <c r="N290" s="301"/>
      <c r="O290" s="645"/>
      <c r="P290" s="301"/>
      <c r="Q290" s="301"/>
      <c r="R290" s="354"/>
      <c r="S290" s="80"/>
      <c r="T290" s="80"/>
      <c r="U290" s="80"/>
    </row>
    <row r="291" spans="1:21">
      <c r="A291" s="80"/>
      <c r="B291" s="615" t="s">
        <v>1803</v>
      </c>
      <c r="C291" s="534" t="s">
        <v>1189</v>
      </c>
      <c r="D291" s="1058" t="s">
        <v>1776</v>
      </c>
      <c r="E291" s="1059"/>
      <c r="F291" s="548"/>
      <c r="G291" s="229"/>
      <c r="H291" s="229"/>
      <c r="I291" s="228"/>
      <c r="J291" s="230"/>
      <c r="K291" s="276"/>
      <c r="L291" s="230"/>
      <c r="M291" s="441"/>
      <c r="N291" s="301"/>
      <c r="O291" s="645"/>
      <c r="P291" s="301"/>
      <c r="Q291" s="301"/>
      <c r="R291" s="354"/>
      <c r="S291" s="80"/>
      <c r="T291" s="80"/>
      <c r="U291" s="80"/>
    </row>
    <row r="292" spans="1:21">
      <c r="A292" s="80"/>
      <c r="B292" s="615" t="s">
        <v>1803</v>
      </c>
      <c r="C292" s="534" t="s">
        <v>1190</v>
      </c>
      <c r="D292" s="1058" t="s">
        <v>1776</v>
      </c>
      <c r="E292" s="1059"/>
      <c r="F292" s="548"/>
      <c r="G292" s="229"/>
      <c r="H292" s="229"/>
      <c r="I292" s="228"/>
      <c r="J292" s="230"/>
      <c r="K292" s="276"/>
      <c r="L292" s="230"/>
      <c r="M292" s="441"/>
      <c r="N292" s="301"/>
      <c r="O292" s="645"/>
      <c r="P292" s="642"/>
      <c r="Q292" s="301"/>
      <c r="R292" s="354"/>
      <c r="S292" s="80"/>
      <c r="T292" s="80"/>
      <c r="U292" s="80"/>
    </row>
    <row r="293" spans="1:21" ht="15.75" thickBot="1">
      <c r="A293" s="80"/>
      <c r="B293" s="616" t="s">
        <v>1803</v>
      </c>
      <c r="C293" s="552" t="s">
        <v>1191</v>
      </c>
      <c r="D293" s="1058" t="s">
        <v>1776</v>
      </c>
      <c r="E293" s="1059"/>
      <c r="F293" s="548"/>
      <c r="G293" s="229"/>
      <c r="H293" s="229"/>
      <c r="I293" s="228"/>
      <c r="J293" s="400"/>
      <c r="K293" s="276"/>
      <c r="L293" s="230"/>
      <c r="M293" s="441"/>
      <c r="N293" s="301"/>
      <c r="O293" s="645"/>
      <c r="P293" s="643"/>
      <c r="Q293" s="343"/>
      <c r="R293" s="354"/>
      <c r="S293" s="80"/>
      <c r="T293" s="80"/>
      <c r="U293" s="80"/>
    </row>
    <row r="294" spans="1:21" ht="39" customHeight="1" thickBot="1">
      <c r="A294" s="80"/>
      <c r="B294" s="550" t="s">
        <v>105</v>
      </c>
      <c r="C294" s="1008"/>
      <c r="D294" s="1009"/>
      <c r="E294" s="1009"/>
      <c r="F294" s="1010"/>
      <c r="G294" s="1010"/>
      <c r="H294" s="1010"/>
      <c r="I294" s="1010"/>
      <c r="J294" s="1010"/>
      <c r="K294" s="1010"/>
      <c r="L294" s="1010"/>
      <c r="M294" s="1010"/>
      <c r="N294" s="1010"/>
      <c r="O294" s="1010"/>
      <c r="P294" s="1010"/>
      <c r="Q294" s="1010"/>
      <c r="R294" s="1011"/>
      <c r="S294" s="80"/>
      <c r="T294" s="80"/>
      <c r="U294" s="80"/>
    </row>
    <row r="295" spans="1:21" ht="15.75" thickBot="1">
      <c r="A295" s="80"/>
      <c r="B295" s="1012" t="s">
        <v>5</v>
      </c>
      <c r="C295" s="1013"/>
      <c r="D295" s="1013"/>
      <c r="E295" s="1013"/>
      <c r="F295" s="1013"/>
      <c r="G295" s="1013"/>
      <c r="H295" s="1013"/>
      <c r="I295" s="1013"/>
      <c r="J295" s="1013"/>
      <c r="K295" s="1013"/>
      <c r="L295" s="1013"/>
      <c r="M295" s="1013"/>
      <c r="N295" s="1013"/>
      <c r="O295" s="1013"/>
      <c r="P295" s="1013"/>
      <c r="Q295" s="1013"/>
      <c r="R295" s="1014"/>
      <c r="S295" s="80"/>
      <c r="T295" s="80"/>
      <c r="U295" s="80"/>
    </row>
    <row r="296" spans="1:21">
      <c r="A296" s="80"/>
      <c r="S296" s="80"/>
      <c r="T296" s="80"/>
      <c r="U296" s="80"/>
    </row>
    <row r="297" spans="1:21">
      <c r="A297" s="80"/>
      <c r="S297" s="80"/>
      <c r="T297" s="80"/>
      <c r="U297" s="80"/>
    </row>
    <row r="298" spans="1:21">
      <c r="A298" s="80"/>
      <c r="S298" s="80"/>
      <c r="T298" s="80"/>
      <c r="U298" s="80"/>
    </row>
    <row r="299" spans="1:21">
      <c r="A299" s="80"/>
      <c r="S299" s="80"/>
      <c r="T299" s="80"/>
      <c r="U299" s="80"/>
    </row>
    <row r="300" spans="1:21">
      <c r="A300" s="80"/>
      <c r="S300" s="80"/>
      <c r="T300" s="80"/>
      <c r="U300" s="80"/>
    </row>
    <row r="301" spans="1:21">
      <c r="A301" s="80"/>
      <c r="S301" s="80"/>
      <c r="T301" s="80"/>
      <c r="U301" s="80"/>
    </row>
    <row r="302" spans="1:21">
      <c r="A302" s="80"/>
      <c r="S302" s="80"/>
      <c r="T302" s="80"/>
      <c r="U302" s="80"/>
    </row>
    <row r="303" spans="1:21">
      <c r="A303" s="80"/>
      <c r="S303" s="80"/>
      <c r="T303" s="80"/>
      <c r="U303" s="80"/>
    </row>
    <row r="304" spans="1:21">
      <c r="A304" s="80"/>
      <c r="S304" s="80"/>
      <c r="T304" s="80"/>
      <c r="U304" s="80"/>
    </row>
    <row r="305" spans="1:21">
      <c r="A305" s="80"/>
      <c r="S305" s="80"/>
      <c r="T305" s="80"/>
      <c r="U305" s="80"/>
    </row>
    <row r="306" spans="1:21">
      <c r="A306" s="80"/>
      <c r="S306" s="80"/>
      <c r="T306" s="80"/>
      <c r="U306" s="80"/>
    </row>
    <row r="307" spans="1:21">
      <c r="A307" s="80"/>
      <c r="S307" s="80"/>
      <c r="T307" s="80"/>
      <c r="U307" s="80"/>
    </row>
    <row r="308" spans="1:21">
      <c r="A308" s="80"/>
      <c r="S308" s="80"/>
      <c r="T308" s="80"/>
      <c r="U308" s="80"/>
    </row>
    <row r="309" spans="1:21">
      <c r="A309" s="80"/>
      <c r="S309" s="80"/>
      <c r="T309" s="80"/>
      <c r="U309" s="80"/>
    </row>
    <row r="310" spans="1:21">
      <c r="A310" s="80"/>
      <c r="S310" s="80"/>
      <c r="T310" s="80"/>
      <c r="U310" s="80"/>
    </row>
    <row r="311" spans="1:21">
      <c r="A311" s="80"/>
      <c r="S311" s="80"/>
      <c r="T311" s="80"/>
      <c r="U311" s="80"/>
    </row>
    <row r="312" spans="1:21">
      <c r="A312" s="80"/>
      <c r="S312" s="80"/>
      <c r="T312" s="80"/>
      <c r="U312" s="80"/>
    </row>
    <row r="313" spans="1:21">
      <c r="A313" s="80"/>
      <c r="S313" s="80"/>
      <c r="T313" s="80"/>
      <c r="U313" s="80"/>
    </row>
    <row r="314" spans="1:21">
      <c r="A314" s="80"/>
      <c r="S314" s="80"/>
      <c r="T314" s="80"/>
      <c r="U314" s="80"/>
    </row>
    <row r="315" spans="1:21">
      <c r="A315" s="80"/>
      <c r="S315" s="80"/>
      <c r="T315" s="80"/>
      <c r="U315" s="80"/>
    </row>
    <row r="316" spans="1:21">
      <c r="A316" s="80"/>
      <c r="S316" s="80"/>
      <c r="T316" s="80"/>
      <c r="U316" s="80"/>
    </row>
    <row r="317" spans="1:21">
      <c r="A317" s="80"/>
      <c r="S317" s="80"/>
      <c r="T317" s="80"/>
      <c r="U317" s="80"/>
    </row>
    <row r="318" spans="1:21">
      <c r="A318" s="80"/>
      <c r="S318" s="80"/>
      <c r="T318" s="80"/>
      <c r="U318" s="80"/>
    </row>
    <row r="319" spans="1:21">
      <c r="A319" s="80"/>
      <c r="S319" s="80"/>
      <c r="T319" s="80"/>
      <c r="U319" s="80"/>
    </row>
    <row r="320" spans="1:21">
      <c r="A320" s="80"/>
      <c r="S320" s="80"/>
      <c r="T320" s="80"/>
      <c r="U320" s="80"/>
    </row>
    <row r="321" spans="1:21">
      <c r="A321" s="80"/>
      <c r="S321" s="80"/>
      <c r="T321" s="80"/>
      <c r="U321" s="80"/>
    </row>
    <row r="322" spans="1:21">
      <c r="A322" s="80"/>
      <c r="S322" s="80"/>
      <c r="T322" s="80"/>
      <c r="U322" s="80"/>
    </row>
    <row r="323" spans="1:21">
      <c r="A323" s="80"/>
      <c r="S323" s="80"/>
      <c r="T323" s="80"/>
      <c r="U323" s="80"/>
    </row>
    <row r="324" spans="1:21">
      <c r="A324" s="80"/>
      <c r="S324" s="80"/>
      <c r="T324" s="80"/>
      <c r="U324" s="80"/>
    </row>
    <row r="325" spans="1:21">
      <c r="A325" s="80"/>
      <c r="S325" s="80"/>
      <c r="T325" s="80"/>
      <c r="U325" s="80"/>
    </row>
    <row r="326" spans="1:21">
      <c r="A326" s="80"/>
      <c r="S326" s="80"/>
      <c r="T326" s="80"/>
      <c r="U326" s="80"/>
    </row>
    <row r="327" spans="1:21">
      <c r="A327" s="80"/>
      <c r="S327" s="80"/>
      <c r="T327" s="80"/>
      <c r="U327" s="80"/>
    </row>
    <row r="328" spans="1:21">
      <c r="A328" s="80"/>
      <c r="S328" s="80"/>
      <c r="T328" s="80"/>
      <c r="U328" s="80"/>
    </row>
    <row r="329" spans="1:21">
      <c r="A329" s="80"/>
      <c r="S329" s="80"/>
      <c r="T329" s="80"/>
      <c r="U329" s="80"/>
    </row>
    <row r="330" spans="1:21">
      <c r="A330" s="80"/>
      <c r="S330" s="80"/>
      <c r="T330" s="80"/>
      <c r="U330" s="80"/>
    </row>
    <row r="331" spans="1:21">
      <c r="A331" s="80"/>
      <c r="S331" s="80"/>
      <c r="T331" s="80"/>
      <c r="U331" s="80"/>
    </row>
    <row r="332" spans="1:21">
      <c r="A332" s="80"/>
      <c r="S332" s="80"/>
      <c r="T332" s="80"/>
      <c r="U332" s="80"/>
    </row>
    <row r="333" spans="1:21">
      <c r="A333" s="80"/>
      <c r="S333" s="80"/>
      <c r="T333" s="80"/>
      <c r="U333" s="80"/>
    </row>
    <row r="334" spans="1:21">
      <c r="A334" s="80"/>
      <c r="S334" s="80"/>
      <c r="T334" s="80"/>
      <c r="U334" s="80"/>
    </row>
    <row r="335" spans="1:21">
      <c r="A335" s="80"/>
      <c r="S335" s="80"/>
      <c r="T335" s="80"/>
      <c r="U335" s="80"/>
    </row>
    <row r="336" spans="1:21">
      <c r="A336" s="80"/>
      <c r="S336" s="80"/>
      <c r="T336" s="80"/>
      <c r="U336" s="80"/>
    </row>
    <row r="337" spans="1:21">
      <c r="A337" s="80"/>
      <c r="S337" s="80"/>
      <c r="T337" s="80"/>
      <c r="U337" s="80"/>
    </row>
    <row r="338" spans="1:21">
      <c r="A338" s="80"/>
      <c r="S338" s="80"/>
      <c r="T338" s="80"/>
      <c r="U338" s="80"/>
    </row>
    <row r="339" spans="1:21">
      <c r="A339" s="80"/>
      <c r="S339" s="80"/>
      <c r="T339" s="80"/>
      <c r="U339" s="80"/>
    </row>
    <row r="340" spans="1:21">
      <c r="A340" s="80"/>
      <c r="S340" s="80"/>
      <c r="T340" s="80"/>
      <c r="U340" s="80"/>
    </row>
    <row r="341" spans="1:21">
      <c r="A341" s="80"/>
      <c r="S341" s="80"/>
      <c r="T341" s="80"/>
      <c r="U341" s="80"/>
    </row>
    <row r="342" spans="1:21">
      <c r="A342" s="80"/>
      <c r="S342" s="80"/>
      <c r="T342" s="80"/>
      <c r="U342" s="80"/>
    </row>
    <row r="343" spans="1:21">
      <c r="A343" s="80"/>
      <c r="S343" s="80"/>
      <c r="T343" s="80"/>
      <c r="U343" s="80"/>
    </row>
    <row r="344" spans="1:21">
      <c r="A344" s="80"/>
      <c r="S344" s="80"/>
      <c r="T344" s="80"/>
      <c r="U344" s="80"/>
    </row>
    <row r="345" spans="1:21">
      <c r="A345" s="80"/>
      <c r="S345" s="80"/>
      <c r="T345" s="80"/>
      <c r="U345" s="80"/>
    </row>
    <row r="346" spans="1:21">
      <c r="A346" s="80"/>
      <c r="S346" s="80"/>
      <c r="T346" s="80"/>
      <c r="U346" s="80"/>
    </row>
    <row r="347" spans="1:21">
      <c r="A347" s="80"/>
      <c r="S347" s="80"/>
      <c r="T347" s="80"/>
      <c r="U347" s="80"/>
    </row>
    <row r="348" spans="1:21">
      <c r="A348" s="80"/>
      <c r="S348" s="80"/>
      <c r="T348" s="80"/>
      <c r="U348" s="80"/>
    </row>
    <row r="349" spans="1:21">
      <c r="A349" s="80"/>
      <c r="S349" s="80"/>
      <c r="T349" s="80"/>
      <c r="U349" s="80"/>
    </row>
    <row r="350" spans="1:21">
      <c r="A350" s="80"/>
      <c r="S350" s="80"/>
      <c r="T350" s="80"/>
      <c r="U350" s="80"/>
    </row>
    <row r="351" spans="1:21">
      <c r="A351" s="80"/>
      <c r="S351" s="80"/>
      <c r="T351" s="80"/>
      <c r="U351" s="80"/>
    </row>
    <row r="352" spans="1:21">
      <c r="A352" s="80"/>
      <c r="S352" s="80"/>
      <c r="T352" s="80"/>
      <c r="U352" s="80"/>
    </row>
    <row r="353" spans="1:21">
      <c r="A353" s="80"/>
      <c r="S353" s="80"/>
      <c r="T353" s="80"/>
      <c r="U353" s="80"/>
    </row>
    <row r="354" spans="1:21">
      <c r="A354" s="80"/>
      <c r="S354" s="80"/>
      <c r="T354" s="80"/>
      <c r="U354" s="80"/>
    </row>
    <row r="355" spans="1:21">
      <c r="A355" s="80"/>
      <c r="S355" s="80"/>
      <c r="T355" s="80"/>
      <c r="U355" s="80"/>
    </row>
  </sheetData>
  <sheetProtection algorithmName="SHA-512" hashValue="/cLBxuJD223HL0vHotK5FvMFoJbw8ZuKBxjvjDtXGGzv+AQUxDBr4iAROalXR86hX6FBl7QKpH6zIhgKu/Gvlw==" saltValue="GId7gpiYRq8oXw/TGhzhyw==" spinCount="100000" sheet="1" objects="1" scenarios="1"/>
  <mergeCells count="306">
    <mergeCell ref="D287:E287"/>
    <mergeCell ref="D288:E288"/>
    <mergeCell ref="D289:E289"/>
    <mergeCell ref="D290:E290"/>
    <mergeCell ref="D291:E291"/>
    <mergeCell ref="D292:E292"/>
    <mergeCell ref="D293:E293"/>
    <mergeCell ref="D278:E278"/>
    <mergeCell ref="D279:E279"/>
    <mergeCell ref="D280:E280"/>
    <mergeCell ref="D281:E281"/>
    <mergeCell ref="D282:E282"/>
    <mergeCell ref="D283:E283"/>
    <mergeCell ref="D284:E284"/>
    <mergeCell ref="D285:E285"/>
    <mergeCell ref="D286:E286"/>
    <mergeCell ref="D269:E269"/>
    <mergeCell ref="D270:E270"/>
    <mergeCell ref="D271:E271"/>
    <mergeCell ref="D272:E272"/>
    <mergeCell ref="D273:E273"/>
    <mergeCell ref="D274:E274"/>
    <mergeCell ref="D275:E275"/>
    <mergeCell ref="D276:E276"/>
    <mergeCell ref="D277:E277"/>
    <mergeCell ref="C93:E93"/>
    <mergeCell ref="C94:E94"/>
    <mergeCell ref="C95:E95"/>
    <mergeCell ref="C268:E268"/>
    <mergeCell ref="C259:E259"/>
    <mergeCell ref="C260:E260"/>
    <mergeCell ref="C261:E261"/>
    <mergeCell ref="C262:E262"/>
    <mergeCell ref="C263:E263"/>
    <mergeCell ref="C264:E264"/>
    <mergeCell ref="C265:E265"/>
    <mergeCell ref="C266:E266"/>
    <mergeCell ref="C267:E267"/>
    <mergeCell ref="C96:E96"/>
    <mergeCell ref="C97:E97"/>
    <mergeCell ref="C98:E98"/>
    <mergeCell ref="C99:E99"/>
    <mergeCell ref="C100:E100"/>
    <mergeCell ref="C101:E101"/>
    <mergeCell ref="C102:E102"/>
    <mergeCell ref="C103:E103"/>
    <mergeCell ref="C104:E104"/>
    <mergeCell ref="C105:E105"/>
    <mergeCell ref="C106:E106"/>
    <mergeCell ref="C84:E84"/>
    <mergeCell ref="C85:E85"/>
    <mergeCell ref="C86:E86"/>
    <mergeCell ref="C87:E87"/>
    <mergeCell ref="C88:E88"/>
    <mergeCell ref="C89:E89"/>
    <mergeCell ref="C90:E90"/>
    <mergeCell ref="C91:E91"/>
    <mergeCell ref="C92:E92"/>
    <mergeCell ref="C37:E37"/>
    <mergeCell ref="C38:E38"/>
    <mergeCell ref="C39:E39"/>
    <mergeCell ref="C40:E40"/>
    <mergeCell ref="C41:E41"/>
    <mergeCell ref="C42:E42"/>
    <mergeCell ref="C43:E43"/>
    <mergeCell ref="C44:E44"/>
    <mergeCell ref="C45:E45"/>
    <mergeCell ref="C28:E28"/>
    <mergeCell ref="C29:E29"/>
    <mergeCell ref="C30:E30"/>
    <mergeCell ref="C31:E31"/>
    <mergeCell ref="C32:E32"/>
    <mergeCell ref="C33:E33"/>
    <mergeCell ref="C34:E34"/>
    <mergeCell ref="C35:E35"/>
    <mergeCell ref="C36:E36"/>
    <mergeCell ref="C19:E19"/>
    <mergeCell ref="C20:E20"/>
    <mergeCell ref="C21:E21"/>
    <mergeCell ref="C22:E22"/>
    <mergeCell ref="C23:E23"/>
    <mergeCell ref="C24:E24"/>
    <mergeCell ref="C25:E25"/>
    <mergeCell ref="C26:E26"/>
    <mergeCell ref="C27:E27"/>
    <mergeCell ref="C10:E10"/>
    <mergeCell ref="C11:E11"/>
    <mergeCell ref="C12:E12"/>
    <mergeCell ref="C13:E13"/>
    <mergeCell ref="C14:E14"/>
    <mergeCell ref="C15:E15"/>
    <mergeCell ref="C16:E16"/>
    <mergeCell ref="C17:E17"/>
    <mergeCell ref="C18:E18"/>
    <mergeCell ref="B4:Q4"/>
    <mergeCell ref="B3:R3"/>
    <mergeCell ref="Q8:Q9"/>
    <mergeCell ref="L8:M9"/>
    <mergeCell ref="L7:M7"/>
    <mergeCell ref="O7:P7"/>
    <mergeCell ref="O8:P9"/>
    <mergeCell ref="C9:E9"/>
    <mergeCell ref="F8:F9"/>
    <mergeCell ref="G8:G9"/>
    <mergeCell ref="H8:H9"/>
    <mergeCell ref="R8:R9"/>
    <mergeCell ref="C46:E46"/>
    <mergeCell ref="C47:E47"/>
    <mergeCell ref="C48:E48"/>
    <mergeCell ref="C49:E49"/>
    <mergeCell ref="C50:E50"/>
    <mergeCell ref="C51:E51"/>
    <mergeCell ref="C52:E52"/>
    <mergeCell ref="C53:E53"/>
    <mergeCell ref="C54:E54"/>
    <mergeCell ref="C55:E55"/>
    <mergeCell ref="C56:E56"/>
    <mergeCell ref="C57:E57"/>
    <mergeCell ref="C58:E58"/>
    <mergeCell ref="C59:E59"/>
    <mergeCell ref="C60:E60"/>
    <mergeCell ref="C61:E61"/>
    <mergeCell ref="C62:E62"/>
    <mergeCell ref="C63:E63"/>
    <mergeCell ref="C64:E64"/>
    <mergeCell ref="C65:E65"/>
    <mergeCell ref="C66:E66"/>
    <mergeCell ref="C78:E78"/>
    <mergeCell ref="C79:E79"/>
    <mergeCell ref="C80:E80"/>
    <mergeCell ref="C81:E81"/>
    <mergeCell ref="C82:E82"/>
    <mergeCell ref="C83:E83"/>
    <mergeCell ref="C67:E67"/>
    <mergeCell ref="C68:E68"/>
    <mergeCell ref="C69:E69"/>
    <mergeCell ref="C70:E70"/>
    <mergeCell ref="C71:E71"/>
    <mergeCell ref="C72:E72"/>
    <mergeCell ref="C73:E73"/>
    <mergeCell ref="C74:E74"/>
    <mergeCell ref="C75:E75"/>
    <mergeCell ref="C76:E76"/>
    <mergeCell ref="C77:E77"/>
    <mergeCell ref="C107:E107"/>
    <mergeCell ref="C108:E108"/>
    <mergeCell ref="C109:E109"/>
    <mergeCell ref="C110:E110"/>
    <mergeCell ref="C111:E111"/>
    <mergeCell ref="C112:E112"/>
    <mergeCell ref="C113:E113"/>
    <mergeCell ref="C114:E114"/>
    <mergeCell ref="C115:E115"/>
    <mergeCell ref="C116:E116"/>
    <mergeCell ref="C117:E117"/>
    <mergeCell ref="C118:E118"/>
    <mergeCell ref="C119:E119"/>
    <mergeCell ref="C120:E120"/>
    <mergeCell ref="C121:E121"/>
    <mergeCell ref="C122:E122"/>
    <mergeCell ref="C123:E123"/>
    <mergeCell ref="C124:E124"/>
    <mergeCell ref="C125:E125"/>
    <mergeCell ref="C126:E126"/>
    <mergeCell ref="C127:E127"/>
    <mergeCell ref="C128:E128"/>
    <mergeCell ref="C129:E129"/>
    <mergeCell ref="C130:E130"/>
    <mergeCell ref="C131:E131"/>
    <mergeCell ref="C132:E132"/>
    <mergeCell ref="C133:E133"/>
    <mergeCell ref="C134:E134"/>
    <mergeCell ref="C135:E135"/>
    <mergeCell ref="C136:E136"/>
    <mergeCell ref="C137:E137"/>
    <mergeCell ref="C138:E138"/>
    <mergeCell ref="C139:E139"/>
    <mergeCell ref="C140:E140"/>
    <mergeCell ref="C141:E141"/>
    <mergeCell ref="C142:E142"/>
    <mergeCell ref="C143:E143"/>
    <mergeCell ref="C144:E144"/>
    <mergeCell ref="C145:E145"/>
    <mergeCell ref="C146:E146"/>
    <mergeCell ref="C147:E147"/>
    <mergeCell ref="C148:E148"/>
    <mergeCell ref="C149:E149"/>
    <mergeCell ref="C150:E150"/>
    <mergeCell ref="C151:E151"/>
    <mergeCell ref="C152:E152"/>
    <mergeCell ref="C153:E153"/>
    <mergeCell ref="C154:E154"/>
    <mergeCell ref="C155:E155"/>
    <mergeCell ref="C156:E156"/>
    <mergeCell ref="C157:E157"/>
    <mergeCell ref="C158:E158"/>
    <mergeCell ref="C159:E159"/>
    <mergeCell ref="C160:E160"/>
    <mergeCell ref="C161:E161"/>
    <mergeCell ref="C162:E162"/>
    <mergeCell ref="C163:E163"/>
    <mergeCell ref="C164:E164"/>
    <mergeCell ref="C165:E165"/>
    <mergeCell ref="C166:E166"/>
    <mergeCell ref="C167:E167"/>
    <mergeCell ref="C168:E168"/>
    <mergeCell ref="C169:E169"/>
    <mergeCell ref="C170:E170"/>
    <mergeCell ref="C171:E171"/>
    <mergeCell ref="C172:E172"/>
    <mergeCell ref="C173:E173"/>
    <mergeCell ref="C174:E174"/>
    <mergeCell ref="C175:E175"/>
    <mergeCell ref="C176:E176"/>
    <mergeCell ref="C177:E177"/>
    <mergeCell ref="C178:E178"/>
    <mergeCell ref="C179:E179"/>
    <mergeCell ref="C180:E180"/>
    <mergeCell ref="C181:E181"/>
    <mergeCell ref="C182:E182"/>
    <mergeCell ref="C183:E183"/>
    <mergeCell ref="C184:E184"/>
    <mergeCell ref="C185:E185"/>
    <mergeCell ref="C186:E186"/>
    <mergeCell ref="C187:E187"/>
    <mergeCell ref="C188:E188"/>
    <mergeCell ref="C189:E189"/>
    <mergeCell ref="C190:E190"/>
    <mergeCell ref="C191:E191"/>
    <mergeCell ref="C192:E192"/>
    <mergeCell ref="C193:E193"/>
    <mergeCell ref="C194:E194"/>
    <mergeCell ref="C195:E195"/>
    <mergeCell ref="C196:E196"/>
    <mergeCell ref="C197:E197"/>
    <mergeCell ref="C198:E198"/>
    <mergeCell ref="C199:E199"/>
    <mergeCell ref="C200:E200"/>
    <mergeCell ref="C201:E201"/>
    <mergeCell ref="C202:E202"/>
    <mergeCell ref="C203:E203"/>
    <mergeCell ref="C204:E204"/>
    <mergeCell ref="C205:E205"/>
    <mergeCell ref="C206:E206"/>
    <mergeCell ref="C207:E207"/>
    <mergeCell ref="C208:E208"/>
    <mergeCell ref="C209:E209"/>
    <mergeCell ref="C210:E210"/>
    <mergeCell ref="C211:E211"/>
    <mergeCell ref="C212:E212"/>
    <mergeCell ref="C213:E213"/>
    <mergeCell ref="C214:E214"/>
    <mergeCell ref="C215:E215"/>
    <mergeCell ref="C216:E216"/>
    <mergeCell ref="C217:E217"/>
    <mergeCell ref="C218:E218"/>
    <mergeCell ref="C219:E219"/>
    <mergeCell ref="C220:E220"/>
    <mergeCell ref="C221:E221"/>
    <mergeCell ref="C244:E244"/>
    <mergeCell ref="C245:E245"/>
    <mergeCell ref="C246:E246"/>
    <mergeCell ref="C247:E247"/>
    <mergeCell ref="C248:E248"/>
    <mergeCell ref="C222:E222"/>
    <mergeCell ref="C223:E223"/>
    <mergeCell ref="C224:E224"/>
    <mergeCell ref="C225:E225"/>
    <mergeCell ref="C226:E226"/>
    <mergeCell ref="C227:E227"/>
    <mergeCell ref="C228:E228"/>
    <mergeCell ref="C229:E229"/>
    <mergeCell ref="C230:E230"/>
    <mergeCell ref="C232:E232"/>
    <mergeCell ref="C233:E233"/>
    <mergeCell ref="C234:E234"/>
    <mergeCell ref="C235:E235"/>
    <mergeCell ref="C236:E236"/>
    <mergeCell ref="C237:E237"/>
    <mergeCell ref="C238:E238"/>
    <mergeCell ref="C239:E239"/>
    <mergeCell ref="C231:E231"/>
    <mergeCell ref="C258:E258"/>
    <mergeCell ref="C294:R294"/>
    <mergeCell ref="B295:R295"/>
    <mergeCell ref="I8:I9"/>
    <mergeCell ref="J8:J9"/>
    <mergeCell ref="K8:K9"/>
    <mergeCell ref="J6:K6"/>
    <mergeCell ref="B5:R5"/>
    <mergeCell ref="L6:R6"/>
    <mergeCell ref="N8:N9"/>
    <mergeCell ref="B7:E8"/>
    <mergeCell ref="C249:E249"/>
    <mergeCell ref="C250:E250"/>
    <mergeCell ref="C251:E251"/>
    <mergeCell ref="C252:E252"/>
    <mergeCell ref="C253:E253"/>
    <mergeCell ref="C254:E254"/>
    <mergeCell ref="C255:E255"/>
    <mergeCell ref="C256:E256"/>
    <mergeCell ref="C257:E257"/>
    <mergeCell ref="C240:E240"/>
    <mergeCell ref="C241:E241"/>
    <mergeCell ref="C242:E242"/>
    <mergeCell ref="C243:E243"/>
  </mergeCells>
  <conditionalFormatting sqref="G10:R293">
    <cfRule type="expression" dxfId="3" priority="1">
      <formula>$F10=""</formula>
    </cfRule>
  </conditionalFormatting>
  <dataValidations count="13">
    <dataValidation type="list" allowBlank="1" showInputMessage="1" showErrorMessage="1" sqref="F10:F293" xr:uid="{43169B1E-DAEB-4971-9B2D-17A2B6A2267C}">
      <formula1>Capabilities</formula1>
    </dataValidation>
    <dataValidation allowBlank="1" showInputMessage="1" showErrorMessage="1" promptTitle="Primary Facility" prompt="Indicate the facility at which the product is most likely housed immediately prior to shipping to the customer." sqref="I8" xr:uid="{B1005095-F28E-4C57-A6F5-38B532C35765}"/>
    <dataValidation type="decimal" allowBlank="1" showInputMessage="1" showErrorMessage="1" sqref="Q10:Q293 N10:N293 K10:K293" xr:uid="{2C85D7AC-317F-47EE-A1B0-9B7E0847899C}">
      <formula1>0</formula1>
      <formula2>1</formula2>
    </dataValidation>
    <dataValidation allowBlank="1" showErrorMessage="1" prompt="Describe your location's competitive position using the drop-down menu. I.e. Do competitors offer the same product?" sqref="N8:O8 R8 L8 H8" xr:uid="{C29A0BDC-D833-40F9-B011-D86BDA80DEA2}"/>
    <dataValidation type="list" allowBlank="1" showInputMessage="1" showErrorMessage="1" sqref="I10:I293" xr:uid="{3E5220EC-99D6-4D83-9A95-9921B7672C02}">
      <formula1>Facility_DD</formula1>
    </dataValidation>
    <dataValidation allowBlank="1" showInputMessage="1" showErrorMessage="1" promptTitle="Product Capability" prompt="Does your location manufacture or distribute items within this product category?" sqref="F8" xr:uid="{DE3C0D0A-08A3-4521-9DF3-68A550EC79E3}"/>
    <dataValidation allowBlank="1" showErrorMessage="1" promptTitle="Product Capability" prompt="Does your location manufacture or distribute items within this product category?" sqref="H8" xr:uid="{AA192920-E53F-465D-816F-70748289F271}"/>
    <dataValidation type="list" allowBlank="1" showInputMessage="1" showErrorMessage="1" sqref="G10:G293" xr:uid="{C1BD9C3A-268A-434E-9D41-63608F8B1EBA}">
      <formula1>Alternative_Source</formula1>
    </dataValidation>
    <dataValidation type="list" allowBlank="1" showInputMessage="1" showErrorMessage="1" sqref="J10:J293 H10:H293" xr:uid="{F0BB1CC5-2608-40AC-85F9-F0A0141A4165}">
      <formula1>Country</formula1>
    </dataValidation>
    <dataValidation type="whole" allowBlank="1" showInputMessage="1" showErrorMessage="1" sqref="L10:L293 O10:O293" xr:uid="{70E52334-D1BE-48C5-8964-6D62A40FD38D}">
      <formula1>1</formula1>
      <formula2>999999999999999</formula2>
    </dataValidation>
    <dataValidation type="list" allowBlank="1" showInputMessage="1" showErrorMessage="1" sqref="M10:M293 P10:P293" xr:uid="{4091C9EA-4691-4217-8B7A-A0CF473DA827}">
      <formula1>"kg,L"</formula1>
    </dataValidation>
    <dataValidation allowBlank="1" showInputMessage="1" showErrorMessage="1" promptTitle="Assessment of Alt. Suppliers" prompt="Identify whether you are aware of other organizations that provide this product or an essentially equivalent product._x000a_" sqref="G8:G9" xr:uid="{EEC5287A-D0FD-4646-B9E9-AC9A3B5150CA}"/>
    <dataValidation type="list" showInputMessage="1" showErrorMessage="1" sqref="R10:R293" xr:uid="{5C1346DB-89CA-47EE-B379-4159445E774C}">
      <formula1>Facility_DD</formula1>
    </dataValidation>
  </dataValidations>
  <hyperlinks>
    <hyperlink ref="B2" location="'3c. Inputs'!A1" display="Previous Page" xr:uid="{E4DCAE32-52F2-41FA-8921-8C3A25F11472}"/>
    <hyperlink ref="R2" location="'5. Suppliers'!A1" display="Next Page" xr:uid="{F9772B07-A58E-4F9A-A295-0D0459A9CD3E}"/>
    <hyperlink ref="B6" location="'4. KSM Capabilities'!C275" display="Link: Bottom of Page" xr:uid="{6A721662-4405-443C-B225-AC2AC886DD64}"/>
  </hyperlinks>
  <pageMargins left="0.35" right="0.35" top="0.5" bottom="0.5" header="0.05" footer="0.25"/>
  <pageSetup paperSize="3" scale="85" orientation="portrait" horizontalDpi="1200" verticalDpi="1200" r:id="rId1"/>
  <headerFooter>
    <oddFooter>&amp;C&amp;P</oddFooter>
  </headerFooter>
  <ignoredErrors>
    <ignoredError sqref="Q7:R7 F7:L7 N7:O7" numberStoredAsText="1"/>
  </ignoredErrors>
  <drawing r:id="rId2"/>
  <extLst>
    <ext xmlns:x14="http://schemas.microsoft.com/office/spreadsheetml/2009/9/main" uri="{CCE6A557-97BC-4b89-ADB6-D9C93CAAB3DF}">
      <x14:dataValidations xmlns:xm="http://schemas.microsoft.com/office/excel/2006/main" count="1">
        <x14:dataValidation type="list" allowBlank="1" showErrorMessage="1" xr:uid="{F53DB2D4-90F7-4EFD-8813-FF80FD8A1B78}">
          <x14:formula1>
            <xm:f>'New Lists'!$AX$2:$AX$3</xm:f>
          </x14:formula1>
          <xm:sqref>R4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CF363-1C3D-4F45-A502-ACE9DC16AF5C}">
  <sheetPr codeName="Sheet10"/>
  <dimension ref="A1:Q295"/>
  <sheetViews>
    <sheetView showGridLines="0" zoomScale="80" zoomScaleNormal="80" workbookViewId="0">
      <pane xSplit="2" topLeftCell="C1" activePane="topRight" state="frozen"/>
      <selection activeCell="S56" sqref="S56"/>
      <selection pane="topRight"/>
    </sheetView>
  </sheetViews>
  <sheetFormatPr defaultColWidth="9.140625" defaultRowHeight="12.75"/>
  <cols>
    <col min="1" max="1" width="9.140625" style="5"/>
    <col min="2" max="2" width="40.42578125" style="71" customWidth="1"/>
    <col min="3" max="3" width="17.42578125" style="5" customWidth="1"/>
    <col min="4" max="4" width="21.85546875" style="5" customWidth="1"/>
    <col min="5" max="6" width="23.5703125" style="5" customWidth="1"/>
    <col min="7" max="7" width="23.85546875" style="5" customWidth="1"/>
    <col min="8" max="8" width="23.42578125" style="5" customWidth="1"/>
    <col min="9" max="9" width="17.85546875" style="5" customWidth="1"/>
    <col min="10" max="10" width="18" style="5" customWidth="1"/>
    <col min="11" max="11" width="19.5703125" style="5" customWidth="1"/>
    <col min="12" max="12" width="20.5703125" style="5" customWidth="1"/>
    <col min="13" max="13" width="29.5703125" style="5" customWidth="1"/>
    <col min="14" max="14" width="52.7109375" style="5" customWidth="1"/>
    <col min="15" max="15" width="9.42578125" style="5" customWidth="1"/>
    <col min="16" max="16384" width="9.140625" style="5"/>
  </cols>
  <sheetData>
    <row r="1" spans="1:17" s="272" customFormat="1" ht="13.5" thickBot="1">
      <c r="B1" s="71"/>
    </row>
    <row r="2" spans="1:17" s="3" customFormat="1" ht="15" customHeight="1" thickBot="1">
      <c r="B2" s="182" t="s">
        <v>6</v>
      </c>
      <c r="C2" s="48"/>
      <c r="D2" s="48"/>
      <c r="E2" s="48"/>
      <c r="F2" s="48"/>
      <c r="G2" s="159"/>
      <c r="H2" s="48"/>
      <c r="I2" s="48"/>
      <c r="J2" s="48"/>
      <c r="K2" s="48"/>
      <c r="L2" s="48"/>
      <c r="M2" s="48"/>
      <c r="N2" s="393" t="s">
        <v>0</v>
      </c>
    </row>
    <row r="3" spans="1:17" ht="18" customHeight="1" thickBot="1">
      <c r="B3" s="753" t="s">
        <v>1843</v>
      </c>
      <c r="C3" s="754"/>
      <c r="D3" s="754"/>
      <c r="E3" s="754"/>
      <c r="F3" s="754"/>
      <c r="G3" s="754"/>
      <c r="H3" s="754"/>
      <c r="I3" s="754"/>
      <c r="J3" s="754"/>
      <c r="K3" s="754"/>
      <c r="L3" s="754"/>
      <c r="M3" s="754"/>
      <c r="N3" s="755"/>
    </row>
    <row r="4" spans="1:17" ht="27.6" customHeight="1" thickBot="1">
      <c r="B4" s="970" t="s">
        <v>1829</v>
      </c>
      <c r="C4" s="971"/>
      <c r="D4" s="971"/>
      <c r="E4" s="971"/>
      <c r="F4" s="971"/>
      <c r="G4" s="971"/>
      <c r="H4" s="971"/>
      <c r="I4" s="971"/>
      <c r="J4" s="971"/>
      <c r="K4" s="971"/>
      <c r="L4" s="971"/>
      <c r="M4" s="971"/>
      <c r="N4" s="972"/>
    </row>
    <row r="5" spans="1:17" ht="63" customHeight="1" thickBot="1">
      <c r="B5" s="1065" t="s">
        <v>1827</v>
      </c>
      <c r="C5" s="1066"/>
      <c r="D5" s="1066"/>
      <c r="E5" s="1066"/>
      <c r="F5" s="1066"/>
      <c r="G5" s="1066"/>
      <c r="H5" s="1066"/>
      <c r="I5" s="1066"/>
      <c r="J5" s="1066"/>
      <c r="K5" s="1066"/>
      <c r="L5" s="1066"/>
      <c r="M5" s="1066"/>
      <c r="N5" s="1067"/>
    </row>
    <row r="6" spans="1:17" ht="15.75" customHeight="1" thickBot="1">
      <c r="B6" s="252"/>
      <c r="C6" s="225"/>
      <c r="D6" s="225"/>
      <c r="E6" s="1068" t="s">
        <v>1118</v>
      </c>
      <c r="F6" s="1069"/>
      <c r="G6" s="1060" t="s">
        <v>1495</v>
      </c>
      <c r="H6" s="1061"/>
      <c r="I6" s="1061"/>
      <c r="J6" s="1061"/>
      <c r="K6" s="1061"/>
      <c r="L6" s="1061"/>
      <c r="M6" s="1062"/>
      <c r="N6" s="247"/>
    </row>
    <row r="7" spans="1:17" ht="15.75" customHeight="1">
      <c r="B7" s="1063" t="s">
        <v>1675</v>
      </c>
      <c r="C7" s="327" t="s">
        <v>1234</v>
      </c>
      <c r="D7" s="336" t="s">
        <v>1235</v>
      </c>
      <c r="E7" s="433" t="s">
        <v>1236</v>
      </c>
      <c r="F7" s="428" t="s">
        <v>1237</v>
      </c>
      <c r="G7" s="433" t="s">
        <v>1238</v>
      </c>
      <c r="H7" s="337" t="s">
        <v>1239</v>
      </c>
      <c r="I7" s="428" t="s">
        <v>1240</v>
      </c>
      <c r="J7" s="430" t="s">
        <v>1241</v>
      </c>
      <c r="K7" s="434" t="s">
        <v>1242</v>
      </c>
      <c r="L7" s="434" t="s">
        <v>1243</v>
      </c>
      <c r="M7" s="430" t="s">
        <v>1244</v>
      </c>
      <c r="N7" s="431" t="s">
        <v>1508</v>
      </c>
    </row>
    <row r="8" spans="1:17" s="8" customFormat="1" ht="53.45" customHeight="1">
      <c r="A8" s="62"/>
      <c r="B8" s="1064"/>
      <c r="C8" s="326" t="s">
        <v>296</v>
      </c>
      <c r="D8" s="328" t="s">
        <v>1509</v>
      </c>
      <c r="E8" s="367" t="s">
        <v>1701</v>
      </c>
      <c r="F8" s="251" t="s">
        <v>1499</v>
      </c>
      <c r="G8" s="240" t="s">
        <v>1676</v>
      </c>
      <c r="H8" s="157" t="s">
        <v>1512</v>
      </c>
      <c r="I8" s="332" t="s">
        <v>1666</v>
      </c>
      <c r="J8" s="157" t="s">
        <v>1513</v>
      </c>
      <c r="K8" s="399" t="s">
        <v>1494</v>
      </c>
      <c r="L8" s="399" t="s">
        <v>1828</v>
      </c>
      <c r="M8" s="398" t="s">
        <v>1511</v>
      </c>
      <c r="N8" s="334" t="s">
        <v>297</v>
      </c>
      <c r="O8" s="80"/>
      <c r="P8" s="267"/>
      <c r="Q8" s="4"/>
    </row>
    <row r="9" spans="1:17" s="4" customFormat="1" ht="15">
      <c r="B9" s="253" t="str">
        <f>IF(NOT(ISBLANK('New Lists'!AD2)),'New Lists'!AD2,"")</f>
        <v/>
      </c>
      <c r="C9" s="226"/>
      <c r="D9" s="618"/>
      <c r="E9" s="241"/>
      <c r="F9" s="636"/>
      <c r="G9" s="244"/>
      <c r="H9" s="158"/>
      <c r="I9" s="33"/>
      <c r="J9" s="31"/>
      <c r="K9" s="31"/>
      <c r="L9" s="32"/>
      <c r="M9" s="243"/>
      <c r="N9" s="242"/>
      <c r="O9" s="80"/>
    </row>
    <row r="10" spans="1:17" s="4" customFormat="1">
      <c r="B10" s="253" t="str">
        <f>IF(NOT(ISBLANK('New Lists'!AD3)),'New Lists'!AD3,"")</f>
        <v/>
      </c>
      <c r="C10" s="226"/>
      <c r="D10" s="618"/>
      <c r="E10" s="241"/>
      <c r="F10" s="246"/>
      <c r="G10" s="244"/>
      <c r="H10" s="158"/>
      <c r="I10" s="33"/>
      <c r="J10" s="31"/>
      <c r="K10" s="31"/>
      <c r="L10" s="32"/>
      <c r="M10" s="243"/>
      <c r="N10" s="242"/>
    </row>
    <row r="11" spans="1:17" s="4" customFormat="1">
      <c r="B11" s="253" t="str">
        <f>IF(NOT(ISBLANK('New Lists'!AD4)),'New Lists'!AD4,"")</f>
        <v/>
      </c>
      <c r="C11" s="226"/>
      <c r="D11" s="618"/>
      <c r="E11" s="241"/>
      <c r="F11" s="246"/>
      <c r="G11" s="244"/>
      <c r="H11" s="158"/>
      <c r="I11" s="33"/>
      <c r="J11" s="31"/>
      <c r="K11" s="31"/>
      <c r="L11" s="32"/>
      <c r="M11" s="243"/>
      <c r="N11" s="242"/>
    </row>
    <row r="12" spans="1:17" s="4" customFormat="1">
      <c r="B12" s="253" t="str">
        <f>IF(NOT(ISBLANK('New Lists'!AD5)),'New Lists'!AD5,"")</f>
        <v/>
      </c>
      <c r="C12" s="226"/>
      <c r="D12" s="618"/>
      <c r="E12" s="241"/>
      <c r="F12" s="246"/>
      <c r="G12" s="244"/>
      <c r="H12" s="158"/>
      <c r="I12" s="33"/>
      <c r="J12" s="31"/>
      <c r="K12" s="31"/>
      <c r="L12" s="32"/>
      <c r="M12" s="243"/>
      <c r="N12" s="242"/>
    </row>
    <row r="13" spans="1:17" s="4" customFormat="1">
      <c r="B13" s="253" t="str">
        <f>IF(NOT(ISBLANK('New Lists'!AD6)),'New Lists'!AD6,"")</f>
        <v/>
      </c>
      <c r="C13" s="226"/>
      <c r="D13" s="618"/>
      <c r="E13" s="241"/>
      <c r="F13" s="246"/>
      <c r="G13" s="244"/>
      <c r="H13" s="158"/>
      <c r="I13" s="33"/>
      <c r="J13" s="31"/>
      <c r="K13" s="31"/>
      <c r="L13" s="32"/>
      <c r="M13" s="243"/>
      <c r="N13" s="242"/>
    </row>
    <row r="14" spans="1:17" s="4" customFormat="1">
      <c r="B14" s="253" t="str">
        <f>IF(NOT(ISBLANK('New Lists'!AD7)),'New Lists'!AD7,"")</f>
        <v/>
      </c>
      <c r="C14" s="226"/>
      <c r="D14" s="618"/>
      <c r="E14" s="241"/>
      <c r="F14" s="246"/>
      <c r="G14" s="244"/>
      <c r="H14" s="158"/>
      <c r="I14" s="33"/>
      <c r="J14" s="31"/>
      <c r="K14" s="31"/>
      <c r="L14" s="32"/>
      <c r="M14" s="243"/>
      <c r="N14" s="242"/>
    </row>
    <row r="15" spans="1:17" s="4" customFormat="1">
      <c r="B15" s="253" t="str">
        <f>IF(NOT(ISBLANK('New Lists'!AD8)),'New Lists'!AD8,"")</f>
        <v/>
      </c>
      <c r="C15" s="226"/>
      <c r="D15" s="618"/>
      <c r="E15" s="241"/>
      <c r="F15" s="246"/>
      <c r="G15" s="244"/>
      <c r="H15" s="158"/>
      <c r="I15" s="33"/>
      <c r="J15" s="31"/>
      <c r="K15" s="31"/>
      <c r="L15" s="432"/>
      <c r="M15" s="243"/>
      <c r="N15" s="242"/>
    </row>
    <row r="16" spans="1:17" s="4" customFormat="1">
      <c r="B16" s="253" t="str">
        <f>IF(NOT(ISBLANK('New Lists'!AD9)),'New Lists'!AD9,"")</f>
        <v/>
      </c>
      <c r="C16" s="226"/>
      <c r="D16" s="618"/>
      <c r="E16" s="241"/>
      <c r="F16" s="246"/>
      <c r="G16" s="244"/>
      <c r="H16" s="158"/>
      <c r="I16" s="33"/>
      <c r="J16" s="31"/>
      <c r="K16" s="31"/>
      <c r="L16" s="32"/>
      <c r="M16" s="243"/>
      <c r="N16" s="242"/>
    </row>
    <row r="17" spans="2:14" s="4" customFormat="1">
      <c r="B17" s="253" t="str">
        <f>IF(NOT(ISBLANK('New Lists'!AD10)),'New Lists'!AD10,"")</f>
        <v/>
      </c>
      <c r="C17" s="226"/>
      <c r="D17" s="618"/>
      <c r="E17" s="241"/>
      <c r="F17" s="246"/>
      <c r="G17" s="244"/>
      <c r="H17" s="158"/>
      <c r="I17" s="33"/>
      <c r="J17" s="31"/>
      <c r="K17" s="31"/>
      <c r="L17" s="32"/>
      <c r="M17" s="243"/>
      <c r="N17" s="242"/>
    </row>
    <row r="18" spans="2:14" s="4" customFormat="1">
      <c r="B18" s="253" t="str">
        <f>IF(NOT(ISBLANK('New Lists'!AD11)),'New Lists'!AD11,"")</f>
        <v/>
      </c>
      <c r="C18" s="226"/>
      <c r="D18" s="618"/>
      <c r="E18" s="241"/>
      <c r="F18" s="246"/>
      <c r="G18" s="244"/>
      <c r="H18" s="158"/>
      <c r="I18" s="33"/>
      <c r="J18" s="31"/>
      <c r="K18" s="31"/>
      <c r="L18" s="32"/>
      <c r="M18" s="243"/>
      <c r="N18" s="242"/>
    </row>
    <row r="19" spans="2:14" s="4" customFormat="1">
      <c r="B19" s="253" t="str">
        <f>IF(NOT(ISBLANK('New Lists'!AD12)),'New Lists'!AD12,"")</f>
        <v/>
      </c>
      <c r="C19" s="226"/>
      <c r="D19" s="618"/>
      <c r="E19" s="241"/>
      <c r="F19" s="246"/>
      <c r="G19" s="244"/>
      <c r="H19" s="158"/>
      <c r="I19" s="33"/>
      <c r="J19" s="31"/>
      <c r="K19" s="31"/>
      <c r="L19" s="32"/>
      <c r="M19" s="243"/>
      <c r="N19" s="242"/>
    </row>
    <row r="20" spans="2:14" s="4" customFormat="1">
      <c r="B20" s="253" t="str">
        <f>IF(NOT(ISBLANK('New Lists'!AD13)),'New Lists'!AD13,"")</f>
        <v/>
      </c>
      <c r="C20" s="226"/>
      <c r="D20" s="618"/>
      <c r="E20" s="241"/>
      <c r="F20" s="246"/>
      <c r="G20" s="244"/>
      <c r="H20" s="158"/>
      <c r="I20" s="33"/>
      <c r="J20" s="31"/>
      <c r="K20" s="31"/>
      <c r="L20" s="32"/>
      <c r="M20" s="243"/>
      <c r="N20" s="242"/>
    </row>
    <row r="21" spans="2:14" s="4" customFormat="1">
      <c r="B21" s="253" t="str">
        <f>IF(NOT(ISBLANK('New Lists'!AD14)),'New Lists'!AD14,"")</f>
        <v/>
      </c>
      <c r="C21" s="226"/>
      <c r="D21" s="618"/>
      <c r="E21" s="241"/>
      <c r="F21" s="246"/>
      <c r="G21" s="244"/>
      <c r="H21" s="158"/>
      <c r="I21" s="33"/>
      <c r="J21" s="31"/>
      <c r="K21" s="31"/>
      <c r="L21" s="32"/>
      <c r="M21" s="243"/>
      <c r="N21" s="242"/>
    </row>
    <row r="22" spans="2:14" s="4" customFormat="1">
      <c r="B22" s="253" t="str">
        <f>IF(NOT(ISBLANK('New Lists'!AD15)),'New Lists'!AD15,"")</f>
        <v/>
      </c>
      <c r="C22" s="226"/>
      <c r="D22" s="618"/>
      <c r="E22" s="241"/>
      <c r="F22" s="246"/>
      <c r="G22" s="244"/>
      <c r="H22" s="158"/>
      <c r="I22" s="33"/>
      <c r="J22" s="31"/>
      <c r="K22" s="31"/>
      <c r="L22" s="32"/>
      <c r="M22" s="243"/>
      <c r="N22" s="242"/>
    </row>
    <row r="23" spans="2:14" s="4" customFormat="1">
      <c r="B23" s="253" t="str">
        <f>IF(NOT(ISBLANK('New Lists'!AD16)),'New Lists'!AD16,"")</f>
        <v/>
      </c>
      <c r="C23" s="226"/>
      <c r="D23" s="618"/>
      <c r="E23" s="241"/>
      <c r="F23" s="246"/>
      <c r="G23" s="244"/>
      <c r="H23" s="158"/>
      <c r="I23" s="33"/>
      <c r="J23" s="31"/>
      <c r="K23" s="31"/>
      <c r="L23" s="32"/>
      <c r="M23" s="243"/>
      <c r="N23" s="242"/>
    </row>
    <row r="24" spans="2:14" s="4" customFormat="1">
      <c r="B24" s="253" t="str">
        <f>IF(NOT(ISBLANK('New Lists'!AD17)),'New Lists'!AD17,"")</f>
        <v/>
      </c>
      <c r="C24" s="226"/>
      <c r="D24" s="618"/>
      <c r="E24" s="241"/>
      <c r="F24" s="246"/>
      <c r="G24" s="244"/>
      <c r="H24" s="158"/>
      <c r="I24" s="33"/>
      <c r="J24" s="31"/>
      <c r="K24" s="31"/>
      <c r="L24" s="32"/>
      <c r="M24" s="243"/>
      <c r="N24" s="242"/>
    </row>
    <row r="25" spans="2:14" s="4" customFormat="1">
      <c r="B25" s="253" t="str">
        <f>IF(NOT(ISBLANK('New Lists'!AD18)),'New Lists'!AD18,"")</f>
        <v/>
      </c>
      <c r="C25" s="226"/>
      <c r="D25" s="618"/>
      <c r="E25" s="241"/>
      <c r="F25" s="246"/>
      <c r="G25" s="244"/>
      <c r="H25" s="158"/>
      <c r="I25" s="33"/>
      <c r="J25" s="31"/>
      <c r="K25" s="31"/>
      <c r="L25" s="32"/>
      <c r="M25" s="243"/>
      <c r="N25" s="242"/>
    </row>
    <row r="26" spans="2:14" s="4" customFormat="1">
      <c r="B26" s="253" t="str">
        <f>IF(NOT(ISBLANK('New Lists'!AD19)),'New Lists'!AD19,"")</f>
        <v/>
      </c>
      <c r="C26" s="226"/>
      <c r="D26" s="618"/>
      <c r="E26" s="241"/>
      <c r="F26" s="246"/>
      <c r="G26" s="244"/>
      <c r="H26" s="158"/>
      <c r="I26" s="33"/>
      <c r="J26" s="31"/>
      <c r="K26" s="31"/>
      <c r="L26" s="32"/>
      <c r="M26" s="243"/>
      <c r="N26" s="242"/>
    </row>
    <row r="27" spans="2:14" s="4" customFormat="1">
      <c r="B27" s="253" t="str">
        <f>IF(NOT(ISBLANK('New Lists'!AD20)),'New Lists'!AD20,"")</f>
        <v/>
      </c>
      <c r="C27" s="226"/>
      <c r="D27" s="618"/>
      <c r="E27" s="241"/>
      <c r="F27" s="246"/>
      <c r="G27" s="244"/>
      <c r="H27" s="158"/>
      <c r="I27" s="33"/>
      <c r="J27" s="31"/>
      <c r="K27" s="31"/>
      <c r="L27" s="32"/>
      <c r="M27" s="243"/>
      <c r="N27" s="242"/>
    </row>
    <row r="28" spans="2:14" s="4" customFormat="1">
      <c r="B28" s="253" t="str">
        <f>IF(NOT(ISBLANK('New Lists'!AD21)),'New Lists'!AD21,"")</f>
        <v/>
      </c>
      <c r="C28" s="226"/>
      <c r="D28" s="618"/>
      <c r="E28" s="241"/>
      <c r="F28" s="246"/>
      <c r="G28" s="244"/>
      <c r="H28" s="158"/>
      <c r="I28" s="33"/>
      <c r="J28" s="31"/>
      <c r="K28" s="31"/>
      <c r="L28" s="32"/>
      <c r="M28" s="243"/>
      <c r="N28" s="242"/>
    </row>
    <row r="29" spans="2:14" s="4" customFormat="1">
      <c r="B29" s="253" t="str">
        <f>IF(NOT(ISBLANK('New Lists'!AD22)),'New Lists'!AD22,"")</f>
        <v/>
      </c>
      <c r="C29" s="226"/>
      <c r="D29" s="618"/>
      <c r="E29" s="241"/>
      <c r="F29" s="246"/>
      <c r="G29" s="244"/>
      <c r="H29" s="158"/>
      <c r="I29" s="33"/>
      <c r="J29" s="31"/>
      <c r="K29" s="31"/>
      <c r="L29" s="32"/>
      <c r="M29" s="243"/>
      <c r="N29" s="242"/>
    </row>
    <row r="30" spans="2:14" s="4" customFormat="1">
      <c r="B30" s="253" t="str">
        <f>IF(NOT(ISBLANK('New Lists'!AD23)),'New Lists'!AD23,"")</f>
        <v/>
      </c>
      <c r="C30" s="226"/>
      <c r="D30" s="618"/>
      <c r="E30" s="241"/>
      <c r="F30" s="246"/>
      <c r="G30" s="244"/>
      <c r="H30" s="158"/>
      <c r="I30" s="33"/>
      <c r="J30" s="31"/>
      <c r="K30" s="31"/>
      <c r="L30" s="32"/>
      <c r="M30" s="243"/>
      <c r="N30" s="242"/>
    </row>
    <row r="31" spans="2:14" s="4" customFormat="1">
      <c r="B31" s="253" t="str">
        <f>IF(NOT(ISBLANK('New Lists'!AD24)),'New Lists'!AD24,"")</f>
        <v/>
      </c>
      <c r="C31" s="226"/>
      <c r="D31" s="618"/>
      <c r="E31" s="241"/>
      <c r="F31" s="246"/>
      <c r="G31" s="244"/>
      <c r="H31" s="158"/>
      <c r="I31" s="33"/>
      <c r="J31" s="31"/>
      <c r="K31" s="31"/>
      <c r="L31" s="32"/>
      <c r="M31" s="243"/>
      <c r="N31" s="242"/>
    </row>
    <row r="32" spans="2:14" s="4" customFormat="1">
      <c r="B32" s="253" t="str">
        <f>IF(NOT(ISBLANK('New Lists'!AD25)),'New Lists'!AD25,"")</f>
        <v/>
      </c>
      <c r="C32" s="226"/>
      <c r="D32" s="618"/>
      <c r="E32" s="241"/>
      <c r="F32" s="246"/>
      <c r="G32" s="244"/>
      <c r="H32" s="158"/>
      <c r="I32" s="33"/>
      <c r="J32" s="31"/>
      <c r="K32" s="31"/>
      <c r="L32" s="32"/>
      <c r="M32" s="243"/>
      <c r="N32" s="242"/>
    </row>
    <row r="33" spans="2:14" s="4" customFormat="1">
      <c r="B33" s="253" t="str">
        <f>IF(NOT(ISBLANK('New Lists'!AD26)),'New Lists'!AD26,"")</f>
        <v/>
      </c>
      <c r="C33" s="226"/>
      <c r="D33" s="618"/>
      <c r="E33" s="241"/>
      <c r="F33" s="246"/>
      <c r="G33" s="244"/>
      <c r="H33" s="158"/>
      <c r="I33" s="33"/>
      <c r="J33" s="31"/>
      <c r="K33" s="31"/>
      <c r="L33" s="32"/>
      <c r="M33" s="243"/>
      <c r="N33" s="242"/>
    </row>
    <row r="34" spans="2:14" s="4" customFormat="1">
      <c r="B34" s="253" t="str">
        <f>IF(NOT(ISBLANK('New Lists'!AD27)),'New Lists'!AD27,"")</f>
        <v/>
      </c>
      <c r="C34" s="226"/>
      <c r="D34" s="618"/>
      <c r="E34" s="241"/>
      <c r="F34" s="246"/>
      <c r="G34" s="244"/>
      <c r="H34" s="158"/>
      <c r="I34" s="33"/>
      <c r="J34" s="31"/>
      <c r="K34" s="31"/>
      <c r="L34" s="32"/>
      <c r="M34" s="243"/>
      <c r="N34" s="242"/>
    </row>
    <row r="35" spans="2:14" s="4" customFormat="1">
      <c r="B35" s="253" t="str">
        <f>IF(NOT(ISBLANK('New Lists'!AD28)),'New Lists'!AD28,"")</f>
        <v/>
      </c>
      <c r="C35" s="226"/>
      <c r="D35" s="618"/>
      <c r="E35" s="241"/>
      <c r="F35" s="246"/>
      <c r="G35" s="244"/>
      <c r="H35" s="158"/>
      <c r="I35" s="33"/>
      <c r="J35" s="31"/>
      <c r="K35" s="31"/>
      <c r="L35" s="32"/>
      <c r="M35" s="243"/>
      <c r="N35" s="242"/>
    </row>
    <row r="36" spans="2:14" s="4" customFormat="1">
      <c r="B36" s="253" t="str">
        <f>IF(NOT(ISBLANK('New Lists'!AD29)),'New Lists'!AD29,"")</f>
        <v/>
      </c>
      <c r="C36" s="226"/>
      <c r="D36" s="618"/>
      <c r="E36" s="241"/>
      <c r="F36" s="246"/>
      <c r="G36" s="244"/>
      <c r="H36" s="158"/>
      <c r="I36" s="33"/>
      <c r="J36" s="31"/>
      <c r="K36" s="31"/>
      <c r="L36" s="32"/>
      <c r="M36" s="243"/>
      <c r="N36" s="242"/>
    </row>
    <row r="37" spans="2:14" s="4" customFormat="1">
      <c r="B37" s="253" t="str">
        <f>IF(NOT(ISBLANK('New Lists'!AD30)),'New Lists'!AD30,"")</f>
        <v/>
      </c>
      <c r="C37" s="226"/>
      <c r="D37" s="618"/>
      <c r="E37" s="241"/>
      <c r="F37" s="246"/>
      <c r="G37" s="244"/>
      <c r="H37" s="158"/>
      <c r="I37" s="33"/>
      <c r="J37" s="31"/>
      <c r="K37" s="31"/>
      <c r="L37" s="32"/>
      <c r="M37" s="243"/>
      <c r="N37" s="242"/>
    </row>
    <row r="38" spans="2:14" s="4" customFormat="1">
      <c r="B38" s="253" t="str">
        <f>IF(NOT(ISBLANK('New Lists'!AD31)),'New Lists'!AD31,"")</f>
        <v/>
      </c>
      <c r="C38" s="226"/>
      <c r="D38" s="618"/>
      <c r="E38" s="241"/>
      <c r="F38" s="246"/>
      <c r="G38" s="244"/>
      <c r="H38" s="158"/>
      <c r="I38" s="33"/>
      <c r="J38" s="31"/>
      <c r="K38" s="31"/>
      <c r="L38" s="32"/>
      <c r="M38" s="243"/>
      <c r="N38" s="242"/>
    </row>
    <row r="39" spans="2:14" s="4" customFormat="1">
      <c r="B39" s="253" t="str">
        <f>IF(NOT(ISBLANK('New Lists'!AD32)),'New Lists'!AD32,"")</f>
        <v/>
      </c>
      <c r="C39" s="226"/>
      <c r="D39" s="618"/>
      <c r="E39" s="241"/>
      <c r="F39" s="246"/>
      <c r="G39" s="244"/>
      <c r="H39" s="158"/>
      <c r="I39" s="33"/>
      <c r="J39" s="31"/>
      <c r="K39" s="31"/>
      <c r="L39" s="32"/>
      <c r="M39" s="243"/>
      <c r="N39" s="242"/>
    </row>
    <row r="40" spans="2:14" s="4" customFormat="1">
      <c r="B40" s="253" t="str">
        <f>IF(NOT(ISBLANK('New Lists'!AD33)),'New Lists'!AD33,"")</f>
        <v/>
      </c>
      <c r="C40" s="226"/>
      <c r="D40" s="618"/>
      <c r="E40" s="241"/>
      <c r="F40" s="246"/>
      <c r="G40" s="244"/>
      <c r="H40" s="158"/>
      <c r="I40" s="33"/>
      <c r="J40" s="31"/>
      <c r="K40" s="31"/>
      <c r="L40" s="32"/>
      <c r="M40" s="243"/>
      <c r="N40" s="242"/>
    </row>
    <row r="41" spans="2:14" s="4" customFormat="1">
      <c r="B41" s="253" t="str">
        <f>IF(NOT(ISBLANK('New Lists'!AD34)),'New Lists'!AD34,"")</f>
        <v/>
      </c>
      <c r="C41" s="226"/>
      <c r="D41" s="618"/>
      <c r="E41" s="241"/>
      <c r="F41" s="246"/>
      <c r="G41" s="244"/>
      <c r="H41" s="158"/>
      <c r="I41" s="33"/>
      <c r="J41" s="31"/>
      <c r="K41" s="31"/>
      <c r="L41" s="32"/>
      <c r="M41" s="243"/>
      <c r="N41" s="242"/>
    </row>
    <row r="42" spans="2:14" s="4" customFormat="1">
      <c r="B42" s="253" t="str">
        <f>IF(NOT(ISBLANK('New Lists'!AD35)),'New Lists'!AD35,"")</f>
        <v/>
      </c>
      <c r="C42" s="226"/>
      <c r="D42" s="618"/>
      <c r="E42" s="241"/>
      <c r="F42" s="246"/>
      <c r="G42" s="244"/>
      <c r="H42" s="158"/>
      <c r="I42" s="33"/>
      <c r="J42" s="31"/>
      <c r="K42" s="31"/>
      <c r="L42" s="32"/>
      <c r="M42" s="243"/>
      <c r="N42" s="242"/>
    </row>
    <row r="43" spans="2:14" s="4" customFormat="1">
      <c r="B43" s="253" t="str">
        <f>IF(NOT(ISBLANK('New Lists'!AD36)),'New Lists'!AD36,"")</f>
        <v/>
      </c>
      <c r="C43" s="226"/>
      <c r="D43" s="618"/>
      <c r="E43" s="241"/>
      <c r="F43" s="246"/>
      <c r="G43" s="244"/>
      <c r="H43" s="158"/>
      <c r="I43" s="33"/>
      <c r="J43" s="31"/>
      <c r="K43" s="31"/>
      <c r="L43" s="32"/>
      <c r="M43" s="243"/>
      <c r="N43" s="242"/>
    </row>
    <row r="44" spans="2:14" s="4" customFormat="1">
      <c r="B44" s="253" t="str">
        <f>IF(NOT(ISBLANK('New Lists'!AD37)),'New Lists'!AD37,"")</f>
        <v/>
      </c>
      <c r="C44" s="226"/>
      <c r="D44" s="618"/>
      <c r="E44" s="241"/>
      <c r="F44" s="246"/>
      <c r="G44" s="244"/>
      <c r="H44" s="158"/>
      <c r="I44" s="33"/>
      <c r="J44" s="31"/>
      <c r="K44" s="31"/>
      <c r="L44" s="32"/>
      <c r="M44" s="243"/>
      <c r="N44" s="242"/>
    </row>
    <row r="45" spans="2:14" s="4" customFormat="1">
      <c r="B45" s="253" t="str">
        <f>IF(NOT(ISBLANK('New Lists'!AD38)),'New Lists'!AD38,"")</f>
        <v/>
      </c>
      <c r="C45" s="226"/>
      <c r="D45" s="618"/>
      <c r="E45" s="241"/>
      <c r="F45" s="246"/>
      <c r="G45" s="244"/>
      <c r="H45" s="158"/>
      <c r="I45" s="33"/>
      <c r="J45" s="31"/>
      <c r="K45" s="31"/>
      <c r="L45" s="32"/>
      <c r="M45" s="243"/>
      <c r="N45" s="242"/>
    </row>
    <row r="46" spans="2:14" s="4" customFormat="1">
      <c r="B46" s="253" t="str">
        <f>IF(NOT(ISBLANK('New Lists'!AD39)),'New Lists'!AD39,"")</f>
        <v/>
      </c>
      <c r="C46" s="226"/>
      <c r="D46" s="618"/>
      <c r="E46" s="241"/>
      <c r="F46" s="246"/>
      <c r="G46" s="244"/>
      <c r="H46" s="158"/>
      <c r="I46" s="33"/>
      <c r="J46" s="31"/>
      <c r="K46" s="31"/>
      <c r="L46" s="32"/>
      <c r="M46" s="243"/>
      <c r="N46" s="242"/>
    </row>
    <row r="47" spans="2:14" s="4" customFormat="1">
      <c r="B47" s="253" t="str">
        <f>IF(NOT(ISBLANK('New Lists'!AD40)),'New Lists'!AD40,"")</f>
        <v/>
      </c>
      <c r="C47" s="226"/>
      <c r="D47" s="618"/>
      <c r="E47" s="241"/>
      <c r="F47" s="246"/>
      <c r="G47" s="244"/>
      <c r="H47" s="158"/>
      <c r="I47" s="33"/>
      <c r="J47" s="31"/>
      <c r="K47" s="31"/>
      <c r="L47" s="32"/>
      <c r="M47" s="243"/>
      <c r="N47" s="242"/>
    </row>
    <row r="48" spans="2:14" s="4" customFormat="1">
      <c r="B48" s="253" t="str">
        <f>IF(NOT(ISBLANK('New Lists'!AD41)),'New Lists'!AD41,"")</f>
        <v/>
      </c>
      <c r="C48" s="226"/>
      <c r="D48" s="618"/>
      <c r="E48" s="241"/>
      <c r="F48" s="246"/>
      <c r="G48" s="244"/>
      <c r="H48" s="158"/>
      <c r="I48" s="33"/>
      <c r="J48" s="31"/>
      <c r="K48" s="31"/>
      <c r="L48" s="32"/>
      <c r="M48" s="243"/>
      <c r="N48" s="242"/>
    </row>
    <row r="49" spans="2:14" s="4" customFormat="1">
      <c r="B49" s="253" t="str">
        <f>IF(NOT(ISBLANK('New Lists'!AD42)),'New Lists'!AD42,"")</f>
        <v/>
      </c>
      <c r="C49" s="226"/>
      <c r="D49" s="618"/>
      <c r="E49" s="241"/>
      <c r="F49" s="246"/>
      <c r="G49" s="244"/>
      <c r="H49" s="158"/>
      <c r="I49" s="33"/>
      <c r="J49" s="31"/>
      <c r="K49" s="31"/>
      <c r="L49" s="32"/>
      <c r="M49" s="243"/>
      <c r="N49" s="242"/>
    </row>
    <row r="50" spans="2:14" s="4" customFormat="1">
      <c r="B50" s="253" t="str">
        <f>IF(NOT(ISBLANK('New Lists'!AD43)),'New Lists'!AD43,"")</f>
        <v/>
      </c>
      <c r="C50" s="226"/>
      <c r="D50" s="618"/>
      <c r="E50" s="241"/>
      <c r="F50" s="246"/>
      <c r="G50" s="244"/>
      <c r="H50" s="158"/>
      <c r="I50" s="33"/>
      <c r="J50" s="31"/>
      <c r="K50" s="31"/>
      <c r="L50" s="32"/>
      <c r="M50" s="243"/>
      <c r="N50" s="242"/>
    </row>
    <row r="51" spans="2:14" s="4" customFormat="1">
      <c r="B51" s="253" t="str">
        <f>IF(NOT(ISBLANK('New Lists'!AD44)),'New Lists'!AD44,"")</f>
        <v/>
      </c>
      <c r="C51" s="226"/>
      <c r="D51" s="618"/>
      <c r="E51" s="241"/>
      <c r="F51" s="246"/>
      <c r="G51" s="244"/>
      <c r="H51" s="158"/>
      <c r="I51" s="33"/>
      <c r="J51" s="31"/>
      <c r="K51" s="31"/>
      <c r="L51" s="32"/>
      <c r="M51" s="243"/>
      <c r="N51" s="242"/>
    </row>
    <row r="52" spans="2:14" s="4" customFormat="1">
      <c r="B52" s="253" t="str">
        <f>IF(NOT(ISBLANK('New Lists'!AD45)),'New Lists'!AD45,"")</f>
        <v/>
      </c>
      <c r="C52" s="226"/>
      <c r="D52" s="618"/>
      <c r="E52" s="241"/>
      <c r="F52" s="246"/>
      <c r="G52" s="244"/>
      <c r="H52" s="158"/>
      <c r="I52" s="33"/>
      <c r="J52" s="31"/>
      <c r="K52" s="31"/>
      <c r="L52" s="32"/>
      <c r="M52" s="243"/>
      <c r="N52" s="242"/>
    </row>
    <row r="53" spans="2:14" s="4" customFormat="1">
      <c r="B53" s="253" t="str">
        <f>IF(NOT(ISBLANK('New Lists'!AD46)),'New Lists'!AD46,"")</f>
        <v/>
      </c>
      <c r="C53" s="226"/>
      <c r="D53" s="618"/>
      <c r="E53" s="241"/>
      <c r="F53" s="246"/>
      <c r="G53" s="244"/>
      <c r="H53" s="158"/>
      <c r="I53" s="33"/>
      <c r="J53" s="31"/>
      <c r="K53" s="31"/>
      <c r="L53" s="32"/>
      <c r="M53" s="243"/>
      <c r="N53" s="242"/>
    </row>
    <row r="54" spans="2:14" s="4" customFormat="1">
      <c r="B54" s="253" t="str">
        <f>IF(NOT(ISBLANK('New Lists'!AD47)),'New Lists'!AD47,"")</f>
        <v/>
      </c>
      <c r="C54" s="226"/>
      <c r="D54" s="618"/>
      <c r="E54" s="241"/>
      <c r="F54" s="246"/>
      <c r="G54" s="244"/>
      <c r="H54" s="158"/>
      <c r="I54" s="33"/>
      <c r="J54" s="31"/>
      <c r="K54" s="31"/>
      <c r="L54" s="32"/>
      <c r="M54" s="243"/>
      <c r="N54" s="242"/>
    </row>
    <row r="55" spans="2:14" s="4" customFormat="1">
      <c r="B55" s="253" t="str">
        <f>IF(NOT(ISBLANK('New Lists'!AD48)),'New Lists'!AD48,"")</f>
        <v/>
      </c>
      <c r="C55" s="226"/>
      <c r="D55" s="618"/>
      <c r="E55" s="241"/>
      <c r="F55" s="246"/>
      <c r="G55" s="244"/>
      <c r="H55" s="158"/>
      <c r="I55" s="33"/>
      <c r="J55" s="31"/>
      <c r="K55" s="31"/>
      <c r="L55" s="32"/>
      <c r="M55" s="243"/>
      <c r="N55" s="242"/>
    </row>
    <row r="56" spans="2:14" s="4" customFormat="1">
      <c r="B56" s="253" t="str">
        <f>IF(NOT(ISBLANK('New Lists'!AD49)),'New Lists'!AD49,"")</f>
        <v/>
      </c>
      <c r="C56" s="226"/>
      <c r="D56" s="618"/>
      <c r="E56" s="241"/>
      <c r="F56" s="246"/>
      <c r="G56" s="244"/>
      <c r="H56" s="158"/>
      <c r="I56" s="33"/>
      <c r="J56" s="31"/>
      <c r="K56" s="31"/>
      <c r="L56" s="32"/>
      <c r="M56" s="243"/>
      <c r="N56" s="242"/>
    </row>
    <row r="57" spans="2:14" s="4" customFormat="1">
      <c r="B57" s="253" t="str">
        <f>IF(NOT(ISBLANK('New Lists'!AD50)),'New Lists'!AD50,"")</f>
        <v/>
      </c>
      <c r="C57" s="226"/>
      <c r="D57" s="618"/>
      <c r="E57" s="241"/>
      <c r="F57" s="246"/>
      <c r="G57" s="244"/>
      <c r="H57" s="158"/>
      <c r="I57" s="33"/>
      <c r="J57" s="31"/>
      <c r="K57" s="31"/>
      <c r="L57" s="32"/>
      <c r="M57" s="243"/>
      <c r="N57" s="242"/>
    </row>
    <row r="58" spans="2:14" s="4" customFormat="1">
      <c r="B58" s="253" t="str">
        <f>IF(NOT(ISBLANK('New Lists'!AD51)),'New Lists'!AD51,"")</f>
        <v/>
      </c>
      <c r="C58" s="226"/>
      <c r="D58" s="618"/>
      <c r="E58" s="241"/>
      <c r="F58" s="246"/>
      <c r="G58" s="244"/>
      <c r="H58" s="158"/>
      <c r="I58" s="33"/>
      <c r="J58" s="31"/>
      <c r="K58" s="31"/>
      <c r="L58" s="32"/>
      <c r="M58" s="243"/>
      <c r="N58" s="242"/>
    </row>
    <row r="59" spans="2:14" s="4" customFormat="1">
      <c r="B59" s="253" t="str">
        <f>IF(NOT(ISBLANK('New Lists'!AD52)),'New Lists'!AD52,"")</f>
        <v/>
      </c>
      <c r="C59" s="226"/>
      <c r="D59" s="618"/>
      <c r="E59" s="241"/>
      <c r="F59" s="246"/>
      <c r="G59" s="244"/>
      <c r="H59" s="158"/>
      <c r="I59" s="33"/>
      <c r="J59" s="31"/>
      <c r="K59" s="31"/>
      <c r="L59" s="32"/>
      <c r="M59" s="243"/>
      <c r="N59" s="242"/>
    </row>
    <row r="60" spans="2:14" s="4" customFormat="1">
      <c r="B60" s="253" t="str">
        <f>IF(NOT(ISBLANK('New Lists'!AD53)),'New Lists'!AD53,"")</f>
        <v/>
      </c>
      <c r="C60" s="226"/>
      <c r="D60" s="618"/>
      <c r="E60" s="241"/>
      <c r="F60" s="246"/>
      <c r="G60" s="244"/>
      <c r="H60" s="158"/>
      <c r="I60" s="33"/>
      <c r="J60" s="31"/>
      <c r="K60" s="31"/>
      <c r="L60" s="32"/>
      <c r="M60" s="243"/>
      <c r="N60" s="242"/>
    </row>
    <row r="61" spans="2:14" s="4" customFormat="1">
      <c r="B61" s="253" t="str">
        <f>IF(NOT(ISBLANK('New Lists'!AD54)),'New Lists'!AD54,"")</f>
        <v/>
      </c>
      <c r="C61" s="226"/>
      <c r="D61" s="618"/>
      <c r="E61" s="241"/>
      <c r="F61" s="246"/>
      <c r="G61" s="244"/>
      <c r="H61" s="158"/>
      <c r="I61" s="33"/>
      <c r="J61" s="31"/>
      <c r="K61" s="31"/>
      <c r="L61" s="32"/>
      <c r="M61" s="243"/>
      <c r="N61" s="242"/>
    </row>
    <row r="62" spans="2:14" s="4" customFormat="1">
      <c r="B62" s="253" t="str">
        <f>IF(NOT(ISBLANK('New Lists'!AD55)),'New Lists'!AD55,"")</f>
        <v/>
      </c>
      <c r="C62" s="226"/>
      <c r="D62" s="618"/>
      <c r="E62" s="241"/>
      <c r="F62" s="246"/>
      <c r="G62" s="244"/>
      <c r="H62" s="158"/>
      <c r="I62" s="33"/>
      <c r="J62" s="31"/>
      <c r="K62" s="31"/>
      <c r="L62" s="32"/>
      <c r="M62" s="243"/>
      <c r="N62" s="242"/>
    </row>
    <row r="63" spans="2:14" s="4" customFormat="1">
      <c r="B63" s="253" t="str">
        <f>IF(NOT(ISBLANK('New Lists'!AD56)),'New Lists'!AD56,"")</f>
        <v/>
      </c>
      <c r="C63" s="226"/>
      <c r="D63" s="618"/>
      <c r="E63" s="241"/>
      <c r="F63" s="246"/>
      <c r="G63" s="244"/>
      <c r="H63" s="158"/>
      <c r="I63" s="33"/>
      <c r="J63" s="31"/>
      <c r="K63" s="31"/>
      <c r="L63" s="32"/>
      <c r="M63" s="243"/>
      <c r="N63" s="242"/>
    </row>
    <row r="64" spans="2:14" s="4" customFormat="1">
      <c r="B64" s="253" t="str">
        <f>IF(NOT(ISBLANK('New Lists'!AD57)),'New Lists'!AD57,"")</f>
        <v/>
      </c>
      <c r="C64" s="226"/>
      <c r="D64" s="618"/>
      <c r="E64" s="241"/>
      <c r="F64" s="246"/>
      <c r="G64" s="244"/>
      <c r="H64" s="158"/>
      <c r="I64" s="33"/>
      <c r="J64" s="31"/>
      <c r="K64" s="31"/>
      <c r="L64" s="32"/>
      <c r="M64" s="243"/>
      <c r="N64" s="242"/>
    </row>
    <row r="65" spans="2:14" s="4" customFormat="1">
      <c r="B65" s="253" t="str">
        <f>IF(NOT(ISBLANK('New Lists'!AD58)),'New Lists'!AD58,"")</f>
        <v/>
      </c>
      <c r="C65" s="226"/>
      <c r="D65" s="618"/>
      <c r="E65" s="241"/>
      <c r="F65" s="246"/>
      <c r="G65" s="244"/>
      <c r="H65" s="158"/>
      <c r="I65" s="33"/>
      <c r="J65" s="31"/>
      <c r="K65" s="31"/>
      <c r="L65" s="32"/>
      <c r="M65" s="243"/>
      <c r="N65" s="242"/>
    </row>
    <row r="66" spans="2:14" s="4" customFormat="1">
      <c r="B66" s="253" t="str">
        <f>IF(NOT(ISBLANK('New Lists'!AD59)),'New Lists'!AD59,"")</f>
        <v/>
      </c>
      <c r="C66" s="226"/>
      <c r="D66" s="618"/>
      <c r="E66" s="241"/>
      <c r="F66" s="246"/>
      <c r="G66" s="244"/>
      <c r="H66" s="158"/>
      <c r="I66" s="33"/>
      <c r="J66" s="31"/>
      <c r="K66" s="31"/>
      <c r="L66" s="32"/>
      <c r="M66" s="243"/>
      <c r="N66" s="242"/>
    </row>
    <row r="67" spans="2:14" s="4" customFormat="1">
      <c r="B67" s="253" t="str">
        <f>IF(NOT(ISBLANK('New Lists'!AD60)),'New Lists'!AD60,"")</f>
        <v/>
      </c>
      <c r="C67" s="226"/>
      <c r="D67" s="618"/>
      <c r="E67" s="241"/>
      <c r="F67" s="246"/>
      <c r="G67" s="244"/>
      <c r="H67" s="158"/>
      <c r="I67" s="33"/>
      <c r="J67" s="31"/>
      <c r="K67" s="31"/>
      <c r="L67" s="32"/>
      <c r="M67" s="243"/>
      <c r="N67" s="242"/>
    </row>
    <row r="68" spans="2:14" s="4" customFormat="1">
      <c r="B68" s="253" t="str">
        <f>IF(NOT(ISBLANK('New Lists'!AD61)),'New Lists'!AD61,"")</f>
        <v/>
      </c>
      <c r="C68" s="226"/>
      <c r="D68" s="618"/>
      <c r="E68" s="241"/>
      <c r="F68" s="246"/>
      <c r="G68" s="244"/>
      <c r="H68" s="158"/>
      <c r="I68" s="33"/>
      <c r="J68" s="31"/>
      <c r="K68" s="31"/>
      <c r="L68" s="32"/>
      <c r="M68" s="243"/>
      <c r="N68" s="242"/>
    </row>
    <row r="69" spans="2:14" s="4" customFormat="1">
      <c r="B69" s="253" t="str">
        <f>IF(NOT(ISBLANK('New Lists'!AD62)),'New Lists'!AD62,"")</f>
        <v/>
      </c>
      <c r="C69" s="226"/>
      <c r="D69" s="618"/>
      <c r="E69" s="241"/>
      <c r="F69" s="246"/>
      <c r="G69" s="244"/>
      <c r="H69" s="158"/>
      <c r="I69" s="33"/>
      <c r="J69" s="31"/>
      <c r="K69" s="31"/>
      <c r="L69" s="32"/>
      <c r="M69" s="243"/>
      <c r="N69" s="242"/>
    </row>
    <row r="70" spans="2:14" s="4" customFormat="1">
      <c r="B70" s="253" t="str">
        <f>IF(NOT(ISBLANK('New Lists'!AD63)),'New Lists'!AD63,"")</f>
        <v/>
      </c>
      <c r="C70" s="226"/>
      <c r="D70" s="618"/>
      <c r="E70" s="241"/>
      <c r="F70" s="246"/>
      <c r="G70" s="244"/>
      <c r="H70" s="158"/>
      <c r="I70" s="33"/>
      <c r="J70" s="31"/>
      <c r="K70" s="31"/>
      <c r="L70" s="32"/>
      <c r="M70" s="243"/>
      <c r="N70" s="242"/>
    </row>
    <row r="71" spans="2:14" s="4" customFormat="1">
      <c r="B71" s="253" t="str">
        <f>IF(NOT(ISBLANK('New Lists'!AD64)),'New Lists'!AD64,"")</f>
        <v/>
      </c>
      <c r="C71" s="226"/>
      <c r="D71" s="618"/>
      <c r="E71" s="241"/>
      <c r="F71" s="246"/>
      <c r="G71" s="244"/>
      <c r="H71" s="158"/>
      <c r="I71" s="33"/>
      <c r="J71" s="31"/>
      <c r="K71" s="31"/>
      <c r="L71" s="32"/>
      <c r="M71" s="243"/>
      <c r="N71" s="242"/>
    </row>
    <row r="72" spans="2:14" s="4" customFormat="1">
      <c r="B72" s="253" t="str">
        <f>IF(NOT(ISBLANK('New Lists'!AD65)),'New Lists'!AD65,"")</f>
        <v/>
      </c>
      <c r="C72" s="226"/>
      <c r="D72" s="618"/>
      <c r="E72" s="241"/>
      <c r="F72" s="246"/>
      <c r="G72" s="244"/>
      <c r="H72" s="158"/>
      <c r="I72" s="33"/>
      <c r="J72" s="31"/>
      <c r="K72" s="31"/>
      <c r="L72" s="32"/>
      <c r="M72" s="243"/>
      <c r="N72" s="242"/>
    </row>
    <row r="73" spans="2:14" s="4" customFormat="1">
      <c r="B73" s="253" t="str">
        <f>IF(NOT(ISBLANK('New Lists'!AD66)),'New Lists'!AD66,"")</f>
        <v/>
      </c>
      <c r="C73" s="226"/>
      <c r="D73" s="618"/>
      <c r="E73" s="241"/>
      <c r="F73" s="246"/>
      <c r="G73" s="244"/>
      <c r="H73" s="158"/>
      <c r="I73" s="33"/>
      <c r="J73" s="31"/>
      <c r="K73" s="31"/>
      <c r="L73" s="32"/>
      <c r="M73" s="243"/>
      <c r="N73" s="242"/>
    </row>
    <row r="74" spans="2:14" s="4" customFormat="1">
      <c r="B74" s="253" t="str">
        <f>IF(NOT(ISBLANK('New Lists'!AD67)),'New Lists'!AD67,"")</f>
        <v/>
      </c>
      <c r="C74" s="226"/>
      <c r="D74" s="618"/>
      <c r="E74" s="241"/>
      <c r="F74" s="246"/>
      <c r="G74" s="244"/>
      <c r="H74" s="158"/>
      <c r="I74" s="33"/>
      <c r="J74" s="31"/>
      <c r="K74" s="31"/>
      <c r="L74" s="32"/>
      <c r="M74" s="243"/>
      <c r="N74" s="242"/>
    </row>
    <row r="75" spans="2:14" s="4" customFormat="1">
      <c r="B75" s="253" t="str">
        <f>IF(NOT(ISBLANK('New Lists'!AD68)),'New Lists'!AD68,"")</f>
        <v/>
      </c>
      <c r="C75" s="226"/>
      <c r="D75" s="618"/>
      <c r="E75" s="241"/>
      <c r="F75" s="246"/>
      <c r="G75" s="244"/>
      <c r="H75" s="158"/>
      <c r="I75" s="33"/>
      <c r="J75" s="31"/>
      <c r="K75" s="31"/>
      <c r="L75" s="32"/>
      <c r="M75" s="243"/>
      <c r="N75" s="242"/>
    </row>
    <row r="76" spans="2:14" s="4" customFormat="1">
      <c r="B76" s="253" t="str">
        <f>IF(NOT(ISBLANK('New Lists'!AD69)),'New Lists'!AD69,"")</f>
        <v/>
      </c>
      <c r="C76" s="226"/>
      <c r="D76" s="618"/>
      <c r="E76" s="241"/>
      <c r="F76" s="246"/>
      <c r="G76" s="244"/>
      <c r="H76" s="158"/>
      <c r="I76" s="33"/>
      <c r="J76" s="31"/>
      <c r="K76" s="31"/>
      <c r="L76" s="32"/>
      <c r="M76" s="243"/>
      <c r="N76" s="242"/>
    </row>
    <row r="77" spans="2:14" s="4" customFormat="1">
      <c r="B77" s="253" t="str">
        <f>IF(NOT(ISBLANK('New Lists'!AD70)),'New Lists'!AD70,"")</f>
        <v/>
      </c>
      <c r="C77" s="226"/>
      <c r="D77" s="618"/>
      <c r="E77" s="241"/>
      <c r="F77" s="246"/>
      <c r="G77" s="244"/>
      <c r="H77" s="158"/>
      <c r="I77" s="33"/>
      <c r="J77" s="31"/>
      <c r="K77" s="31"/>
      <c r="L77" s="32"/>
      <c r="M77" s="243"/>
      <c r="N77" s="242"/>
    </row>
    <row r="78" spans="2:14" s="4" customFormat="1">
      <c r="B78" s="253" t="str">
        <f>IF(NOT(ISBLANK('New Lists'!AD71)),'New Lists'!AD71,"")</f>
        <v/>
      </c>
      <c r="C78" s="226"/>
      <c r="D78" s="618"/>
      <c r="E78" s="241"/>
      <c r="F78" s="246"/>
      <c r="G78" s="244"/>
      <c r="H78" s="158"/>
      <c r="I78" s="33"/>
      <c r="J78" s="31"/>
      <c r="K78" s="31"/>
      <c r="L78" s="32"/>
      <c r="M78" s="243"/>
      <c r="N78" s="242"/>
    </row>
    <row r="79" spans="2:14" s="4" customFormat="1">
      <c r="B79" s="253" t="str">
        <f>IF(NOT(ISBLANK('New Lists'!AD72)),'New Lists'!AD72,"")</f>
        <v/>
      </c>
      <c r="C79" s="226"/>
      <c r="D79" s="618"/>
      <c r="E79" s="241"/>
      <c r="F79" s="246"/>
      <c r="G79" s="244"/>
      <c r="H79" s="158"/>
      <c r="I79" s="33"/>
      <c r="J79" s="31"/>
      <c r="K79" s="31"/>
      <c r="L79" s="32"/>
      <c r="M79" s="243"/>
      <c r="N79" s="242"/>
    </row>
    <row r="80" spans="2:14" s="4" customFormat="1">
      <c r="B80" s="253" t="str">
        <f>IF(NOT(ISBLANK('New Lists'!AD73)),'New Lists'!AD73,"")</f>
        <v/>
      </c>
      <c r="C80" s="226"/>
      <c r="D80" s="618"/>
      <c r="E80" s="241"/>
      <c r="F80" s="246"/>
      <c r="G80" s="244"/>
      <c r="H80" s="158"/>
      <c r="I80" s="33"/>
      <c r="J80" s="31"/>
      <c r="K80" s="31"/>
      <c r="L80" s="32"/>
      <c r="M80" s="243"/>
      <c r="N80" s="242"/>
    </row>
    <row r="81" spans="2:14" s="4" customFormat="1">
      <c r="B81" s="253" t="str">
        <f>IF(NOT(ISBLANK('New Lists'!AD74)),'New Lists'!AD74,"")</f>
        <v/>
      </c>
      <c r="C81" s="226"/>
      <c r="D81" s="618"/>
      <c r="E81" s="241"/>
      <c r="F81" s="246"/>
      <c r="G81" s="244"/>
      <c r="H81" s="158"/>
      <c r="I81" s="33"/>
      <c r="J81" s="31"/>
      <c r="K81" s="31"/>
      <c r="L81" s="32"/>
      <c r="M81" s="243"/>
      <c r="N81" s="242"/>
    </row>
    <row r="82" spans="2:14" s="4" customFormat="1">
      <c r="B82" s="253" t="str">
        <f>IF(NOT(ISBLANK('New Lists'!AD75)),'New Lists'!AD75,"")</f>
        <v/>
      </c>
      <c r="C82" s="226"/>
      <c r="D82" s="618"/>
      <c r="E82" s="241"/>
      <c r="F82" s="246"/>
      <c r="G82" s="244"/>
      <c r="H82" s="158"/>
      <c r="I82" s="33"/>
      <c r="J82" s="31"/>
      <c r="K82" s="31"/>
      <c r="L82" s="32"/>
      <c r="M82" s="243"/>
      <c r="N82" s="242"/>
    </row>
    <row r="83" spans="2:14" s="4" customFormat="1">
      <c r="B83" s="253" t="str">
        <f>IF(NOT(ISBLANK('New Lists'!AD76)),'New Lists'!AD76,"")</f>
        <v/>
      </c>
      <c r="C83" s="226"/>
      <c r="D83" s="618"/>
      <c r="E83" s="241"/>
      <c r="F83" s="246"/>
      <c r="G83" s="244"/>
      <c r="H83" s="158"/>
      <c r="I83" s="33"/>
      <c r="J83" s="31"/>
      <c r="K83" s="31"/>
      <c r="L83" s="32"/>
      <c r="M83" s="243"/>
      <c r="N83" s="242"/>
    </row>
    <row r="84" spans="2:14" s="4" customFormat="1">
      <c r="B84" s="253" t="str">
        <f>IF(NOT(ISBLANK('New Lists'!AD77)),'New Lists'!AD77,"")</f>
        <v/>
      </c>
      <c r="C84" s="226"/>
      <c r="D84" s="618"/>
      <c r="E84" s="241"/>
      <c r="F84" s="246"/>
      <c r="G84" s="244"/>
      <c r="H84" s="158"/>
      <c r="I84" s="33"/>
      <c r="J84" s="31"/>
      <c r="K84" s="31"/>
      <c r="L84" s="32"/>
      <c r="M84" s="243"/>
      <c r="N84" s="242"/>
    </row>
    <row r="85" spans="2:14" s="4" customFormat="1">
      <c r="B85" s="253" t="str">
        <f>IF(NOT(ISBLANK('New Lists'!AD78)),'New Lists'!AD78,"")</f>
        <v/>
      </c>
      <c r="C85" s="226"/>
      <c r="D85" s="618"/>
      <c r="E85" s="241"/>
      <c r="F85" s="246"/>
      <c r="G85" s="244"/>
      <c r="H85" s="158"/>
      <c r="I85" s="33"/>
      <c r="J85" s="31"/>
      <c r="K85" s="31"/>
      <c r="L85" s="32"/>
      <c r="M85" s="243"/>
      <c r="N85" s="242"/>
    </row>
    <row r="86" spans="2:14" s="4" customFormat="1">
      <c r="B86" s="253" t="str">
        <f>IF(NOT(ISBLANK('New Lists'!AD79)),'New Lists'!AD79,"")</f>
        <v/>
      </c>
      <c r="C86" s="226"/>
      <c r="D86" s="618"/>
      <c r="E86" s="241"/>
      <c r="F86" s="246"/>
      <c r="G86" s="244"/>
      <c r="H86" s="158"/>
      <c r="I86" s="33"/>
      <c r="J86" s="31"/>
      <c r="K86" s="31"/>
      <c r="L86" s="32"/>
      <c r="M86" s="243"/>
      <c r="N86" s="242"/>
    </row>
    <row r="87" spans="2:14" s="4" customFormat="1">
      <c r="B87" s="253" t="str">
        <f>IF(NOT(ISBLANK('New Lists'!AD80)),'New Lists'!AD80,"")</f>
        <v/>
      </c>
      <c r="C87" s="226"/>
      <c r="D87" s="618"/>
      <c r="E87" s="241"/>
      <c r="F87" s="246"/>
      <c r="G87" s="244"/>
      <c r="H87" s="158"/>
      <c r="I87" s="33"/>
      <c r="J87" s="31"/>
      <c r="K87" s="31"/>
      <c r="L87" s="32"/>
      <c r="M87" s="243"/>
      <c r="N87" s="242"/>
    </row>
    <row r="88" spans="2:14" s="4" customFormat="1">
      <c r="B88" s="253" t="str">
        <f>IF(NOT(ISBLANK('New Lists'!AD81)),'New Lists'!AD81,"")</f>
        <v/>
      </c>
      <c r="C88" s="226"/>
      <c r="D88" s="618"/>
      <c r="E88" s="241"/>
      <c r="F88" s="246"/>
      <c r="G88" s="244"/>
      <c r="H88" s="158"/>
      <c r="I88" s="33"/>
      <c r="J88" s="31"/>
      <c r="K88" s="31"/>
      <c r="L88" s="32"/>
      <c r="M88" s="243"/>
      <c r="N88" s="242"/>
    </row>
    <row r="89" spans="2:14" s="4" customFormat="1">
      <c r="B89" s="253" t="str">
        <f>IF(NOT(ISBLANK('New Lists'!AD82)),'New Lists'!AD82,"")</f>
        <v/>
      </c>
      <c r="C89" s="226"/>
      <c r="D89" s="618"/>
      <c r="E89" s="241"/>
      <c r="F89" s="246"/>
      <c r="G89" s="244"/>
      <c r="H89" s="158"/>
      <c r="I89" s="33"/>
      <c r="J89" s="31"/>
      <c r="K89" s="31"/>
      <c r="L89" s="32"/>
      <c r="M89" s="243"/>
      <c r="N89" s="242"/>
    </row>
    <row r="90" spans="2:14" s="4" customFormat="1">
      <c r="B90" s="253" t="str">
        <f>IF(NOT(ISBLANK('New Lists'!AD83)),'New Lists'!AD83,"")</f>
        <v/>
      </c>
      <c r="C90" s="226"/>
      <c r="D90" s="618"/>
      <c r="E90" s="241"/>
      <c r="F90" s="246"/>
      <c r="G90" s="244"/>
      <c r="H90" s="158"/>
      <c r="I90" s="33"/>
      <c r="J90" s="31"/>
      <c r="K90" s="31"/>
      <c r="L90" s="32"/>
      <c r="M90" s="243"/>
      <c r="N90" s="242"/>
    </row>
    <row r="91" spans="2:14" s="4" customFormat="1">
      <c r="B91" s="253" t="str">
        <f>IF(NOT(ISBLANK('New Lists'!AD84)),'New Lists'!AD84,"")</f>
        <v/>
      </c>
      <c r="C91" s="226"/>
      <c r="D91" s="618"/>
      <c r="E91" s="241"/>
      <c r="F91" s="246"/>
      <c r="G91" s="244"/>
      <c r="H91" s="158"/>
      <c r="I91" s="33"/>
      <c r="J91" s="31"/>
      <c r="K91" s="31"/>
      <c r="L91" s="32"/>
      <c r="M91" s="243"/>
      <c r="N91" s="242"/>
    </row>
    <row r="92" spans="2:14" s="4" customFormat="1">
      <c r="B92" s="253" t="str">
        <f>IF(NOT(ISBLANK('New Lists'!AD85)),'New Lists'!AD85,"")</f>
        <v/>
      </c>
      <c r="C92" s="226"/>
      <c r="D92" s="618"/>
      <c r="E92" s="241"/>
      <c r="F92" s="246"/>
      <c r="G92" s="244"/>
      <c r="H92" s="158"/>
      <c r="I92" s="33"/>
      <c r="J92" s="31"/>
      <c r="K92" s="31"/>
      <c r="L92" s="32"/>
      <c r="M92" s="243"/>
      <c r="N92" s="242"/>
    </row>
    <row r="93" spans="2:14" s="4" customFormat="1">
      <c r="B93" s="253" t="str">
        <f>IF(NOT(ISBLANK('New Lists'!AD86)),'New Lists'!AD86,"")</f>
        <v/>
      </c>
      <c r="C93" s="226"/>
      <c r="D93" s="618"/>
      <c r="E93" s="241"/>
      <c r="F93" s="246"/>
      <c r="G93" s="244"/>
      <c r="H93" s="158"/>
      <c r="I93" s="33"/>
      <c r="J93" s="31"/>
      <c r="K93" s="31"/>
      <c r="L93" s="32"/>
      <c r="M93" s="243"/>
      <c r="N93" s="242"/>
    </row>
    <row r="94" spans="2:14" s="4" customFormat="1">
      <c r="B94" s="253" t="str">
        <f>IF(NOT(ISBLANK('New Lists'!AD87)),'New Lists'!AD87,"")</f>
        <v/>
      </c>
      <c r="C94" s="226"/>
      <c r="D94" s="618"/>
      <c r="E94" s="241"/>
      <c r="F94" s="246"/>
      <c r="G94" s="244"/>
      <c r="H94" s="158"/>
      <c r="I94" s="33"/>
      <c r="J94" s="31"/>
      <c r="K94" s="31"/>
      <c r="L94" s="32"/>
      <c r="M94" s="243"/>
      <c r="N94" s="242"/>
    </row>
    <row r="95" spans="2:14" s="4" customFormat="1">
      <c r="B95" s="253" t="str">
        <f>IF(NOT(ISBLANK('New Lists'!AD88)),'New Lists'!AD88,"")</f>
        <v/>
      </c>
      <c r="C95" s="226"/>
      <c r="D95" s="618"/>
      <c r="E95" s="241"/>
      <c r="F95" s="246"/>
      <c r="G95" s="244"/>
      <c r="H95" s="158"/>
      <c r="I95" s="33"/>
      <c r="J95" s="31"/>
      <c r="K95" s="31"/>
      <c r="L95" s="32"/>
      <c r="M95" s="243"/>
      <c r="N95" s="242"/>
    </row>
    <row r="96" spans="2:14" s="4" customFormat="1">
      <c r="B96" s="253" t="str">
        <f>IF(NOT(ISBLANK('New Lists'!AD89)),'New Lists'!AD89,"")</f>
        <v/>
      </c>
      <c r="C96" s="226"/>
      <c r="D96" s="618"/>
      <c r="E96" s="241"/>
      <c r="F96" s="246"/>
      <c r="G96" s="244"/>
      <c r="H96" s="158"/>
      <c r="I96" s="33"/>
      <c r="J96" s="31"/>
      <c r="K96" s="31"/>
      <c r="L96" s="32"/>
      <c r="M96" s="243"/>
      <c r="N96" s="242"/>
    </row>
    <row r="97" spans="2:14" s="4" customFormat="1">
      <c r="B97" s="253" t="str">
        <f>IF(NOT(ISBLANK('New Lists'!AD90)),'New Lists'!AD90,"")</f>
        <v/>
      </c>
      <c r="C97" s="226"/>
      <c r="D97" s="618"/>
      <c r="E97" s="241"/>
      <c r="F97" s="246"/>
      <c r="G97" s="244"/>
      <c r="H97" s="158"/>
      <c r="I97" s="33"/>
      <c r="J97" s="31"/>
      <c r="K97" s="31"/>
      <c r="L97" s="32"/>
      <c r="M97" s="243"/>
      <c r="N97" s="242"/>
    </row>
    <row r="98" spans="2:14" s="4" customFormat="1">
      <c r="B98" s="253" t="str">
        <f>IF(NOT(ISBLANK('New Lists'!AD91)),'New Lists'!AD91,"")</f>
        <v/>
      </c>
      <c r="C98" s="226"/>
      <c r="D98" s="618"/>
      <c r="E98" s="241"/>
      <c r="F98" s="246"/>
      <c r="G98" s="244"/>
      <c r="H98" s="158"/>
      <c r="I98" s="33"/>
      <c r="J98" s="31"/>
      <c r="K98" s="31"/>
      <c r="L98" s="32"/>
      <c r="M98" s="243"/>
      <c r="N98" s="242"/>
    </row>
    <row r="99" spans="2:14" s="4" customFormat="1">
      <c r="B99" s="253" t="str">
        <f>IF(NOT(ISBLANK('New Lists'!AD92)),'New Lists'!AD92,"")</f>
        <v/>
      </c>
      <c r="C99" s="226"/>
      <c r="D99" s="618"/>
      <c r="E99" s="241"/>
      <c r="F99" s="246"/>
      <c r="G99" s="244"/>
      <c r="H99" s="158"/>
      <c r="I99" s="33"/>
      <c r="J99" s="31"/>
      <c r="K99" s="31"/>
      <c r="L99" s="32"/>
      <c r="M99" s="243"/>
      <c r="N99" s="242"/>
    </row>
    <row r="100" spans="2:14" s="4" customFormat="1">
      <c r="B100" s="253" t="str">
        <f>IF(NOT(ISBLANK('New Lists'!AD93)),'New Lists'!AD93,"")</f>
        <v/>
      </c>
      <c r="C100" s="226"/>
      <c r="D100" s="618"/>
      <c r="E100" s="241"/>
      <c r="F100" s="246"/>
      <c r="G100" s="244"/>
      <c r="H100" s="158"/>
      <c r="I100" s="33"/>
      <c r="J100" s="31"/>
      <c r="K100" s="31"/>
      <c r="L100" s="32"/>
      <c r="M100" s="243"/>
      <c r="N100" s="242"/>
    </row>
    <row r="101" spans="2:14" s="4" customFormat="1">
      <c r="B101" s="253" t="str">
        <f>IF(NOT(ISBLANK('New Lists'!AD94)),'New Lists'!AD94,"")</f>
        <v/>
      </c>
      <c r="C101" s="226"/>
      <c r="D101" s="618"/>
      <c r="E101" s="241"/>
      <c r="F101" s="246"/>
      <c r="G101" s="244"/>
      <c r="H101" s="158"/>
      <c r="I101" s="33"/>
      <c r="J101" s="31"/>
      <c r="K101" s="31"/>
      <c r="L101" s="32"/>
      <c r="M101" s="243"/>
      <c r="N101" s="242"/>
    </row>
    <row r="102" spans="2:14" s="4" customFormat="1">
      <c r="B102" s="253" t="str">
        <f>IF(NOT(ISBLANK('New Lists'!AD95)),'New Lists'!AD95,"")</f>
        <v/>
      </c>
      <c r="C102" s="226"/>
      <c r="D102" s="618"/>
      <c r="E102" s="241"/>
      <c r="F102" s="246"/>
      <c r="G102" s="244"/>
      <c r="H102" s="158"/>
      <c r="I102" s="33"/>
      <c r="J102" s="31"/>
      <c r="K102" s="31"/>
      <c r="L102" s="32"/>
      <c r="M102" s="243"/>
      <c r="N102" s="242"/>
    </row>
    <row r="103" spans="2:14" s="4" customFormat="1">
      <c r="B103" s="253" t="str">
        <f>IF(NOT(ISBLANK('New Lists'!AD96)),'New Lists'!AD96,"")</f>
        <v/>
      </c>
      <c r="C103" s="226"/>
      <c r="D103" s="618"/>
      <c r="E103" s="241"/>
      <c r="F103" s="246"/>
      <c r="G103" s="244"/>
      <c r="H103" s="158"/>
      <c r="I103" s="33"/>
      <c r="J103" s="31"/>
      <c r="K103" s="31"/>
      <c r="L103" s="32"/>
      <c r="M103" s="243"/>
      <c r="N103" s="242"/>
    </row>
    <row r="104" spans="2:14" s="4" customFormat="1">
      <c r="B104" s="253" t="str">
        <f>IF(NOT(ISBLANK('New Lists'!AD97)),'New Lists'!AD97,"")</f>
        <v/>
      </c>
      <c r="C104" s="226"/>
      <c r="D104" s="618"/>
      <c r="E104" s="241"/>
      <c r="F104" s="246"/>
      <c r="G104" s="244"/>
      <c r="H104" s="158"/>
      <c r="I104" s="33"/>
      <c r="J104" s="31"/>
      <c r="K104" s="31"/>
      <c r="L104" s="32"/>
      <c r="M104" s="243"/>
      <c r="N104" s="242"/>
    </row>
    <row r="105" spans="2:14" s="4" customFormat="1">
      <c r="B105" s="253" t="str">
        <f>IF(NOT(ISBLANK('New Lists'!AD98)),'New Lists'!AD98,"")</f>
        <v/>
      </c>
      <c r="C105" s="226"/>
      <c r="D105" s="618"/>
      <c r="E105" s="241"/>
      <c r="F105" s="246"/>
      <c r="G105" s="244"/>
      <c r="H105" s="158"/>
      <c r="I105" s="33"/>
      <c r="J105" s="31"/>
      <c r="K105" s="31"/>
      <c r="L105" s="32"/>
      <c r="M105" s="243"/>
      <c r="N105" s="242"/>
    </row>
    <row r="106" spans="2:14" s="4" customFormat="1">
      <c r="B106" s="253" t="str">
        <f>IF(NOT(ISBLANK('New Lists'!AD99)),'New Lists'!AD99,"")</f>
        <v/>
      </c>
      <c r="C106" s="226"/>
      <c r="D106" s="618"/>
      <c r="E106" s="241"/>
      <c r="F106" s="246"/>
      <c r="G106" s="244"/>
      <c r="H106" s="158"/>
      <c r="I106" s="33"/>
      <c r="J106" s="31"/>
      <c r="K106" s="31"/>
      <c r="L106" s="32"/>
      <c r="M106" s="243"/>
      <c r="N106" s="242"/>
    </row>
    <row r="107" spans="2:14" s="4" customFormat="1">
      <c r="B107" s="253" t="str">
        <f>IF(NOT(ISBLANK('New Lists'!AD100)),'New Lists'!AD100,"")</f>
        <v/>
      </c>
      <c r="C107" s="226"/>
      <c r="D107" s="618"/>
      <c r="E107" s="241"/>
      <c r="F107" s="246"/>
      <c r="G107" s="244"/>
      <c r="H107" s="158"/>
      <c r="I107" s="33"/>
      <c r="J107" s="31"/>
      <c r="K107" s="31"/>
      <c r="L107" s="32"/>
      <c r="M107" s="243"/>
      <c r="N107" s="242"/>
    </row>
    <row r="108" spans="2:14" s="4" customFormat="1">
      <c r="B108" s="253" t="str">
        <f>IF(NOT(ISBLANK('New Lists'!AD101)),'New Lists'!AD101,"")</f>
        <v/>
      </c>
      <c r="C108" s="226"/>
      <c r="D108" s="618"/>
      <c r="E108" s="241"/>
      <c r="F108" s="246"/>
      <c r="G108" s="244"/>
      <c r="H108" s="158"/>
      <c r="I108" s="33"/>
      <c r="J108" s="31"/>
      <c r="K108" s="31"/>
      <c r="L108" s="32"/>
      <c r="M108" s="243"/>
      <c r="N108" s="242"/>
    </row>
    <row r="109" spans="2:14" s="4" customFormat="1">
      <c r="B109" s="253" t="str">
        <f>IF(NOT(ISBLANK('New Lists'!AD102)),'New Lists'!AD102,"")</f>
        <v/>
      </c>
      <c r="C109" s="226"/>
      <c r="D109" s="618"/>
      <c r="E109" s="241"/>
      <c r="F109" s="246"/>
      <c r="G109" s="244"/>
      <c r="H109" s="158"/>
      <c r="I109" s="33"/>
      <c r="J109" s="31"/>
      <c r="K109" s="31"/>
      <c r="L109" s="32"/>
      <c r="M109" s="243"/>
      <c r="N109" s="242"/>
    </row>
    <row r="110" spans="2:14" s="4" customFormat="1">
      <c r="B110" s="253" t="str">
        <f>IF(NOT(ISBLANK('New Lists'!AD103)),'New Lists'!AD103,"")</f>
        <v/>
      </c>
      <c r="C110" s="226"/>
      <c r="D110" s="618"/>
      <c r="E110" s="241"/>
      <c r="F110" s="246"/>
      <c r="G110" s="244"/>
      <c r="H110" s="158"/>
      <c r="I110" s="33"/>
      <c r="J110" s="31"/>
      <c r="K110" s="31"/>
      <c r="L110" s="32"/>
      <c r="M110" s="243"/>
      <c r="N110" s="242"/>
    </row>
    <row r="111" spans="2:14" s="4" customFormat="1">
      <c r="B111" s="253" t="str">
        <f>IF(NOT(ISBLANK('New Lists'!AD104)),'New Lists'!AD104,"")</f>
        <v/>
      </c>
      <c r="C111" s="226"/>
      <c r="D111" s="618"/>
      <c r="E111" s="241"/>
      <c r="F111" s="246"/>
      <c r="G111" s="244"/>
      <c r="H111" s="158"/>
      <c r="I111" s="33"/>
      <c r="J111" s="31"/>
      <c r="K111" s="31"/>
      <c r="L111" s="32"/>
      <c r="M111" s="243"/>
      <c r="N111" s="242"/>
    </row>
    <row r="112" spans="2:14" s="4" customFormat="1">
      <c r="B112" s="253" t="str">
        <f>IF(NOT(ISBLANK('New Lists'!AD105)),'New Lists'!AD105,"")</f>
        <v/>
      </c>
      <c r="C112" s="226"/>
      <c r="D112" s="618"/>
      <c r="E112" s="241"/>
      <c r="F112" s="246"/>
      <c r="G112" s="244"/>
      <c r="H112" s="158"/>
      <c r="I112" s="33"/>
      <c r="J112" s="31"/>
      <c r="K112" s="31"/>
      <c r="L112" s="32"/>
      <c r="M112" s="243"/>
      <c r="N112" s="242"/>
    </row>
    <row r="113" spans="2:14" s="4" customFormat="1">
      <c r="B113" s="253" t="str">
        <f>IF(NOT(ISBLANK('New Lists'!AD106)),'New Lists'!AD106,"")</f>
        <v/>
      </c>
      <c r="C113" s="226"/>
      <c r="D113" s="618"/>
      <c r="E113" s="241"/>
      <c r="F113" s="246"/>
      <c r="G113" s="244"/>
      <c r="H113" s="158"/>
      <c r="I113" s="33"/>
      <c r="J113" s="31"/>
      <c r="K113" s="31"/>
      <c r="L113" s="32"/>
      <c r="M113" s="243"/>
      <c r="N113" s="242"/>
    </row>
    <row r="114" spans="2:14" s="4" customFormat="1">
      <c r="B114" s="253" t="str">
        <f>IF(NOT(ISBLANK('New Lists'!AD107)),'New Lists'!AD107,"")</f>
        <v/>
      </c>
      <c r="C114" s="226"/>
      <c r="D114" s="618"/>
      <c r="E114" s="241"/>
      <c r="F114" s="246"/>
      <c r="G114" s="244"/>
      <c r="H114" s="158"/>
      <c r="I114" s="33"/>
      <c r="J114" s="31"/>
      <c r="K114" s="31"/>
      <c r="L114" s="32"/>
      <c r="M114" s="243"/>
      <c r="N114" s="242"/>
    </row>
    <row r="115" spans="2:14" s="4" customFormat="1">
      <c r="B115" s="253" t="str">
        <f>IF(NOT(ISBLANK('New Lists'!AD108)),'New Lists'!AD108,"")</f>
        <v/>
      </c>
      <c r="C115" s="226"/>
      <c r="D115" s="618"/>
      <c r="E115" s="241"/>
      <c r="F115" s="246"/>
      <c r="G115" s="244"/>
      <c r="H115" s="158"/>
      <c r="I115" s="33"/>
      <c r="J115" s="31"/>
      <c r="K115" s="31"/>
      <c r="L115" s="32"/>
      <c r="M115" s="243"/>
      <c r="N115" s="242"/>
    </row>
    <row r="116" spans="2:14" s="4" customFormat="1">
      <c r="B116" s="253" t="str">
        <f>IF(NOT(ISBLANK('New Lists'!AD109)),'New Lists'!AD109,"")</f>
        <v/>
      </c>
      <c r="C116" s="226"/>
      <c r="D116" s="618"/>
      <c r="E116" s="241"/>
      <c r="F116" s="246"/>
      <c r="G116" s="244"/>
      <c r="H116" s="158"/>
      <c r="I116" s="33"/>
      <c r="J116" s="31"/>
      <c r="K116" s="31"/>
      <c r="L116" s="32"/>
      <c r="M116" s="243"/>
      <c r="N116" s="242"/>
    </row>
    <row r="117" spans="2:14" s="4" customFormat="1">
      <c r="B117" s="253" t="str">
        <f>IF(NOT(ISBLANK('New Lists'!AD110)),'New Lists'!AD110,"")</f>
        <v/>
      </c>
      <c r="C117" s="226"/>
      <c r="D117" s="618"/>
      <c r="E117" s="241"/>
      <c r="F117" s="246"/>
      <c r="G117" s="244"/>
      <c r="H117" s="158"/>
      <c r="I117" s="33"/>
      <c r="J117" s="31"/>
      <c r="K117" s="31"/>
      <c r="L117" s="32"/>
      <c r="M117" s="243"/>
      <c r="N117" s="242"/>
    </row>
    <row r="118" spans="2:14" s="4" customFormat="1">
      <c r="B118" s="253" t="str">
        <f>IF(NOT(ISBLANK('New Lists'!AD111)),'New Lists'!AD111,"")</f>
        <v/>
      </c>
      <c r="C118" s="226"/>
      <c r="D118" s="618"/>
      <c r="E118" s="241"/>
      <c r="F118" s="246"/>
      <c r="G118" s="244"/>
      <c r="H118" s="158"/>
      <c r="I118" s="33"/>
      <c r="J118" s="31"/>
      <c r="K118" s="31"/>
      <c r="L118" s="32"/>
      <c r="M118" s="243"/>
      <c r="N118" s="242"/>
    </row>
    <row r="119" spans="2:14" s="4" customFormat="1">
      <c r="B119" s="253" t="str">
        <f>IF(NOT(ISBLANK('New Lists'!AD112)),'New Lists'!AD112,"")</f>
        <v/>
      </c>
      <c r="C119" s="226"/>
      <c r="D119" s="618"/>
      <c r="E119" s="241"/>
      <c r="F119" s="246"/>
      <c r="G119" s="244"/>
      <c r="H119" s="158"/>
      <c r="I119" s="33"/>
      <c r="J119" s="31"/>
      <c r="K119" s="31"/>
      <c r="L119" s="32"/>
      <c r="M119" s="243"/>
      <c r="N119" s="242"/>
    </row>
    <row r="120" spans="2:14" s="4" customFormat="1">
      <c r="B120" s="253" t="str">
        <f>IF(NOT(ISBLANK('New Lists'!AD113)),'New Lists'!AD113,"")</f>
        <v/>
      </c>
      <c r="C120" s="226"/>
      <c r="D120" s="618"/>
      <c r="E120" s="241"/>
      <c r="F120" s="246"/>
      <c r="G120" s="244"/>
      <c r="H120" s="158"/>
      <c r="I120" s="33"/>
      <c r="J120" s="31"/>
      <c r="K120" s="31"/>
      <c r="L120" s="32"/>
      <c r="M120" s="243"/>
      <c r="N120" s="242"/>
    </row>
    <row r="121" spans="2:14" s="4" customFormat="1">
      <c r="B121" s="253" t="str">
        <f>IF(NOT(ISBLANK('New Lists'!AD114)),'New Lists'!AD114,"")</f>
        <v/>
      </c>
      <c r="C121" s="226"/>
      <c r="D121" s="618"/>
      <c r="E121" s="241"/>
      <c r="F121" s="246"/>
      <c r="G121" s="244"/>
      <c r="H121" s="158"/>
      <c r="I121" s="33"/>
      <c r="J121" s="31"/>
      <c r="K121" s="31"/>
      <c r="L121" s="32"/>
      <c r="M121" s="243"/>
      <c r="N121" s="242"/>
    </row>
    <row r="122" spans="2:14" s="4" customFormat="1">
      <c r="B122" s="253" t="str">
        <f>IF(NOT(ISBLANK('New Lists'!AD115)),'New Lists'!AD115,"")</f>
        <v/>
      </c>
      <c r="C122" s="226"/>
      <c r="D122" s="618"/>
      <c r="E122" s="241"/>
      <c r="F122" s="246"/>
      <c r="G122" s="244"/>
      <c r="H122" s="158"/>
      <c r="I122" s="33"/>
      <c r="J122" s="31"/>
      <c r="K122" s="31"/>
      <c r="L122" s="32"/>
      <c r="M122" s="243"/>
      <c r="N122" s="242"/>
    </row>
    <row r="123" spans="2:14" s="4" customFormat="1">
      <c r="B123" s="253" t="str">
        <f>IF(NOT(ISBLANK('New Lists'!AD116)),'New Lists'!AD116,"")</f>
        <v/>
      </c>
      <c r="C123" s="226"/>
      <c r="D123" s="618"/>
      <c r="E123" s="241"/>
      <c r="F123" s="246"/>
      <c r="G123" s="244"/>
      <c r="H123" s="158"/>
      <c r="I123" s="33"/>
      <c r="J123" s="31"/>
      <c r="K123" s="31"/>
      <c r="L123" s="32"/>
      <c r="M123" s="243"/>
      <c r="N123" s="242"/>
    </row>
    <row r="124" spans="2:14" s="4" customFormat="1">
      <c r="B124" s="253" t="str">
        <f>IF(NOT(ISBLANK('New Lists'!AD117)),'New Lists'!AD117,"")</f>
        <v/>
      </c>
      <c r="C124" s="226"/>
      <c r="D124" s="618"/>
      <c r="E124" s="241"/>
      <c r="F124" s="246"/>
      <c r="G124" s="244"/>
      <c r="H124" s="158"/>
      <c r="I124" s="33"/>
      <c r="J124" s="31"/>
      <c r="K124" s="31"/>
      <c r="L124" s="32"/>
      <c r="M124" s="243"/>
      <c r="N124" s="242"/>
    </row>
    <row r="125" spans="2:14" s="4" customFormat="1">
      <c r="B125" s="253" t="str">
        <f>IF(NOT(ISBLANK('New Lists'!AD118)),'New Lists'!AD118,"")</f>
        <v/>
      </c>
      <c r="C125" s="226"/>
      <c r="D125" s="618"/>
      <c r="E125" s="241"/>
      <c r="F125" s="246"/>
      <c r="G125" s="244"/>
      <c r="H125" s="158"/>
      <c r="I125" s="33"/>
      <c r="J125" s="31"/>
      <c r="K125" s="31"/>
      <c r="L125" s="32"/>
      <c r="M125" s="243"/>
      <c r="N125" s="242"/>
    </row>
    <row r="126" spans="2:14" s="4" customFormat="1">
      <c r="B126" s="253" t="str">
        <f>IF(NOT(ISBLANK('New Lists'!AD119)),'New Lists'!AD119,"")</f>
        <v/>
      </c>
      <c r="C126" s="226"/>
      <c r="D126" s="618"/>
      <c r="E126" s="241"/>
      <c r="F126" s="246"/>
      <c r="G126" s="244"/>
      <c r="H126" s="158"/>
      <c r="I126" s="33"/>
      <c r="J126" s="31"/>
      <c r="K126" s="31"/>
      <c r="L126" s="32"/>
      <c r="M126" s="243"/>
      <c r="N126" s="242"/>
    </row>
    <row r="127" spans="2:14" s="4" customFormat="1">
      <c r="B127" s="253" t="str">
        <f>IF(NOT(ISBLANK('New Lists'!AD120)),'New Lists'!AD120,"")</f>
        <v/>
      </c>
      <c r="C127" s="226"/>
      <c r="D127" s="618"/>
      <c r="E127" s="241"/>
      <c r="F127" s="246"/>
      <c r="G127" s="244"/>
      <c r="H127" s="158"/>
      <c r="I127" s="33"/>
      <c r="J127" s="31"/>
      <c r="K127" s="31"/>
      <c r="L127" s="32"/>
      <c r="M127" s="243"/>
      <c r="N127" s="242"/>
    </row>
    <row r="128" spans="2:14" s="4" customFormat="1">
      <c r="B128" s="253" t="str">
        <f>IF(NOT(ISBLANK('New Lists'!AD121)),'New Lists'!AD121,"")</f>
        <v/>
      </c>
      <c r="C128" s="226"/>
      <c r="D128" s="618"/>
      <c r="E128" s="241"/>
      <c r="F128" s="246"/>
      <c r="G128" s="244"/>
      <c r="H128" s="158"/>
      <c r="I128" s="33"/>
      <c r="J128" s="31"/>
      <c r="K128" s="31"/>
      <c r="L128" s="32"/>
      <c r="M128" s="243"/>
      <c r="N128" s="242"/>
    </row>
    <row r="129" spans="2:14" s="4" customFormat="1">
      <c r="B129" s="253" t="str">
        <f>IF(NOT(ISBLANK('New Lists'!AD122)),'New Lists'!AD122,"")</f>
        <v/>
      </c>
      <c r="C129" s="226"/>
      <c r="D129" s="618"/>
      <c r="E129" s="241"/>
      <c r="F129" s="246"/>
      <c r="G129" s="244"/>
      <c r="H129" s="158"/>
      <c r="I129" s="33"/>
      <c r="J129" s="31"/>
      <c r="K129" s="31"/>
      <c r="L129" s="32"/>
      <c r="M129" s="243"/>
      <c r="N129" s="242"/>
    </row>
    <row r="130" spans="2:14" s="4" customFormat="1">
      <c r="B130" s="253" t="str">
        <f>IF(NOT(ISBLANK('New Lists'!AD123)),'New Lists'!AD123,"")</f>
        <v/>
      </c>
      <c r="C130" s="226"/>
      <c r="D130" s="618"/>
      <c r="E130" s="241"/>
      <c r="F130" s="246"/>
      <c r="G130" s="244"/>
      <c r="H130" s="158"/>
      <c r="I130" s="33"/>
      <c r="J130" s="31"/>
      <c r="K130" s="31"/>
      <c r="L130" s="32"/>
      <c r="M130" s="243"/>
      <c r="N130" s="242"/>
    </row>
    <row r="131" spans="2:14" s="4" customFormat="1">
      <c r="B131" s="253" t="str">
        <f>IF(NOT(ISBLANK('New Lists'!AD124)),'New Lists'!AD124,"")</f>
        <v/>
      </c>
      <c r="C131" s="226"/>
      <c r="D131" s="618"/>
      <c r="E131" s="241"/>
      <c r="F131" s="246"/>
      <c r="G131" s="244"/>
      <c r="H131" s="158"/>
      <c r="I131" s="33"/>
      <c r="J131" s="31"/>
      <c r="K131" s="31"/>
      <c r="L131" s="32"/>
      <c r="M131" s="243"/>
      <c r="N131" s="242"/>
    </row>
    <row r="132" spans="2:14" s="4" customFormat="1">
      <c r="B132" s="253" t="str">
        <f>IF(NOT(ISBLANK('New Lists'!AD125)),'New Lists'!AD125,"")</f>
        <v/>
      </c>
      <c r="C132" s="226"/>
      <c r="D132" s="618"/>
      <c r="E132" s="241"/>
      <c r="F132" s="246"/>
      <c r="G132" s="244"/>
      <c r="H132" s="158"/>
      <c r="I132" s="33"/>
      <c r="J132" s="31"/>
      <c r="K132" s="31"/>
      <c r="L132" s="32"/>
      <c r="M132" s="243"/>
      <c r="N132" s="242"/>
    </row>
    <row r="133" spans="2:14" s="4" customFormat="1">
      <c r="B133" s="253" t="str">
        <f>IF(NOT(ISBLANK('New Lists'!AD126)),'New Lists'!AD126,"")</f>
        <v/>
      </c>
      <c r="C133" s="226"/>
      <c r="D133" s="618"/>
      <c r="E133" s="241"/>
      <c r="F133" s="246"/>
      <c r="G133" s="244"/>
      <c r="H133" s="158"/>
      <c r="I133" s="33"/>
      <c r="J133" s="31"/>
      <c r="K133" s="31"/>
      <c r="L133" s="32"/>
      <c r="M133" s="243"/>
      <c r="N133" s="242"/>
    </row>
    <row r="134" spans="2:14" s="4" customFormat="1">
      <c r="B134" s="253" t="str">
        <f>IF(NOT(ISBLANK('New Lists'!AD127)),'New Lists'!AD127,"")</f>
        <v/>
      </c>
      <c r="C134" s="226"/>
      <c r="D134" s="618"/>
      <c r="E134" s="241"/>
      <c r="F134" s="246"/>
      <c r="G134" s="244"/>
      <c r="H134" s="158"/>
      <c r="I134" s="33"/>
      <c r="J134" s="31"/>
      <c r="K134" s="31"/>
      <c r="L134" s="32"/>
      <c r="M134" s="243"/>
      <c r="N134" s="242"/>
    </row>
    <row r="135" spans="2:14" s="4" customFormat="1">
      <c r="B135" s="253" t="str">
        <f>IF(NOT(ISBLANK('New Lists'!AD128)),'New Lists'!AD128,"")</f>
        <v/>
      </c>
      <c r="C135" s="226"/>
      <c r="D135" s="618"/>
      <c r="E135" s="241"/>
      <c r="F135" s="246"/>
      <c r="G135" s="244"/>
      <c r="H135" s="158"/>
      <c r="I135" s="33"/>
      <c r="J135" s="31"/>
      <c r="K135" s="31"/>
      <c r="L135" s="32"/>
      <c r="M135" s="243"/>
      <c r="N135" s="242"/>
    </row>
    <row r="136" spans="2:14" s="4" customFormat="1">
      <c r="B136" s="253" t="str">
        <f>IF(NOT(ISBLANK('New Lists'!AD129)),'New Lists'!AD129,"")</f>
        <v/>
      </c>
      <c r="C136" s="226"/>
      <c r="D136" s="618"/>
      <c r="E136" s="241"/>
      <c r="F136" s="246"/>
      <c r="G136" s="244"/>
      <c r="H136" s="158"/>
      <c r="I136" s="33"/>
      <c r="J136" s="31"/>
      <c r="K136" s="31"/>
      <c r="L136" s="32"/>
      <c r="M136" s="243"/>
      <c r="N136" s="242"/>
    </row>
    <row r="137" spans="2:14" s="4" customFormat="1">
      <c r="B137" s="253" t="str">
        <f>IF(NOT(ISBLANK('New Lists'!AD130)),'New Lists'!AD130,"")</f>
        <v/>
      </c>
      <c r="C137" s="226"/>
      <c r="D137" s="618"/>
      <c r="E137" s="241"/>
      <c r="F137" s="246"/>
      <c r="G137" s="244"/>
      <c r="H137" s="158"/>
      <c r="I137" s="33"/>
      <c r="J137" s="31"/>
      <c r="K137" s="31"/>
      <c r="L137" s="32"/>
      <c r="M137" s="243"/>
      <c r="N137" s="242"/>
    </row>
    <row r="138" spans="2:14" s="4" customFormat="1">
      <c r="B138" s="253" t="str">
        <f>IF(NOT(ISBLANK('New Lists'!AD131)),'New Lists'!AD131,"")</f>
        <v/>
      </c>
      <c r="C138" s="226"/>
      <c r="D138" s="618"/>
      <c r="E138" s="241"/>
      <c r="F138" s="246"/>
      <c r="G138" s="244"/>
      <c r="H138" s="158"/>
      <c r="I138" s="33"/>
      <c r="J138" s="31"/>
      <c r="K138" s="31"/>
      <c r="L138" s="32"/>
      <c r="M138" s="243"/>
      <c r="N138" s="242"/>
    </row>
    <row r="139" spans="2:14" s="4" customFormat="1">
      <c r="B139" s="253" t="str">
        <f>IF(NOT(ISBLANK('New Lists'!AD132)),'New Lists'!AD132,"")</f>
        <v/>
      </c>
      <c r="C139" s="226"/>
      <c r="D139" s="618"/>
      <c r="E139" s="241"/>
      <c r="F139" s="246"/>
      <c r="G139" s="244"/>
      <c r="H139" s="158"/>
      <c r="I139" s="33"/>
      <c r="J139" s="31"/>
      <c r="K139" s="31"/>
      <c r="L139" s="32"/>
      <c r="M139" s="243"/>
      <c r="N139" s="242"/>
    </row>
    <row r="140" spans="2:14" s="4" customFormat="1">
      <c r="B140" s="253" t="str">
        <f>IF(NOT(ISBLANK('New Lists'!AD133)),'New Lists'!AD133,"")</f>
        <v/>
      </c>
      <c r="C140" s="226"/>
      <c r="D140" s="618"/>
      <c r="E140" s="241"/>
      <c r="F140" s="246"/>
      <c r="G140" s="244"/>
      <c r="H140" s="158"/>
      <c r="I140" s="33"/>
      <c r="J140" s="31"/>
      <c r="K140" s="31"/>
      <c r="L140" s="32"/>
      <c r="M140" s="243"/>
      <c r="N140" s="242"/>
    </row>
    <row r="141" spans="2:14" s="4" customFormat="1">
      <c r="B141" s="253" t="str">
        <f>IF(NOT(ISBLANK('New Lists'!AD134)),'New Lists'!AD134,"")</f>
        <v/>
      </c>
      <c r="C141" s="226"/>
      <c r="D141" s="618"/>
      <c r="E141" s="241"/>
      <c r="F141" s="246"/>
      <c r="G141" s="244"/>
      <c r="H141" s="158"/>
      <c r="I141" s="33"/>
      <c r="J141" s="31"/>
      <c r="K141" s="31"/>
      <c r="L141" s="32"/>
      <c r="M141" s="243"/>
      <c r="N141" s="242"/>
    </row>
    <row r="142" spans="2:14" s="4" customFormat="1">
      <c r="B142" s="253" t="str">
        <f>IF(NOT(ISBLANK('New Lists'!AD135)),'New Lists'!AD135,"")</f>
        <v/>
      </c>
      <c r="C142" s="226"/>
      <c r="D142" s="618"/>
      <c r="E142" s="241"/>
      <c r="F142" s="246"/>
      <c r="G142" s="244"/>
      <c r="H142" s="158"/>
      <c r="I142" s="33"/>
      <c r="J142" s="31"/>
      <c r="K142" s="31"/>
      <c r="L142" s="32"/>
      <c r="M142" s="243"/>
      <c r="N142" s="242"/>
    </row>
    <row r="143" spans="2:14" s="4" customFormat="1">
      <c r="B143" s="253" t="str">
        <f>IF(NOT(ISBLANK('New Lists'!AD136)),'New Lists'!AD136,"")</f>
        <v/>
      </c>
      <c r="C143" s="226"/>
      <c r="D143" s="618"/>
      <c r="E143" s="241"/>
      <c r="F143" s="246"/>
      <c r="G143" s="244"/>
      <c r="H143" s="158"/>
      <c r="I143" s="33"/>
      <c r="J143" s="31"/>
      <c r="K143" s="31"/>
      <c r="L143" s="32"/>
      <c r="M143" s="243"/>
      <c r="N143" s="242"/>
    </row>
    <row r="144" spans="2:14" s="4" customFormat="1">
      <c r="B144" s="253" t="str">
        <f>IF(NOT(ISBLANK('New Lists'!AD137)),'New Lists'!AD137,"")</f>
        <v/>
      </c>
      <c r="C144" s="226"/>
      <c r="D144" s="618"/>
      <c r="E144" s="241"/>
      <c r="F144" s="246"/>
      <c r="G144" s="244"/>
      <c r="H144" s="158"/>
      <c r="I144" s="33"/>
      <c r="J144" s="31"/>
      <c r="K144" s="31"/>
      <c r="L144" s="32"/>
      <c r="M144" s="243"/>
      <c r="N144" s="242"/>
    </row>
    <row r="145" spans="2:14" s="4" customFormat="1">
      <c r="B145" s="253" t="str">
        <f>IF(NOT(ISBLANK('New Lists'!AD138)),'New Lists'!AD138,"")</f>
        <v/>
      </c>
      <c r="C145" s="226"/>
      <c r="D145" s="618"/>
      <c r="E145" s="241"/>
      <c r="F145" s="246"/>
      <c r="G145" s="244"/>
      <c r="H145" s="158"/>
      <c r="I145" s="33"/>
      <c r="J145" s="31"/>
      <c r="K145" s="31"/>
      <c r="L145" s="32"/>
      <c r="M145" s="243"/>
      <c r="N145" s="242"/>
    </row>
    <row r="146" spans="2:14" s="4" customFormat="1">
      <c r="B146" s="253" t="str">
        <f>IF(NOT(ISBLANK('New Lists'!AD139)),'New Lists'!AD139,"")</f>
        <v/>
      </c>
      <c r="C146" s="226"/>
      <c r="D146" s="618"/>
      <c r="E146" s="241"/>
      <c r="F146" s="246"/>
      <c r="G146" s="244"/>
      <c r="H146" s="158"/>
      <c r="I146" s="33"/>
      <c r="J146" s="31"/>
      <c r="K146" s="31"/>
      <c r="L146" s="32"/>
      <c r="M146" s="243"/>
      <c r="N146" s="242"/>
    </row>
    <row r="147" spans="2:14" s="4" customFormat="1">
      <c r="B147" s="253" t="str">
        <f>IF(NOT(ISBLANK('New Lists'!AD140)),'New Lists'!AD140,"")</f>
        <v/>
      </c>
      <c r="C147" s="226"/>
      <c r="D147" s="618"/>
      <c r="E147" s="241"/>
      <c r="F147" s="246"/>
      <c r="G147" s="244"/>
      <c r="H147" s="158"/>
      <c r="I147" s="33"/>
      <c r="J147" s="31"/>
      <c r="K147" s="31"/>
      <c r="L147" s="32"/>
      <c r="M147" s="243"/>
      <c r="N147" s="242"/>
    </row>
    <row r="148" spans="2:14" s="4" customFormat="1">
      <c r="B148" s="253" t="str">
        <f>IF(NOT(ISBLANK('New Lists'!AD141)),'New Lists'!AD141,"")</f>
        <v/>
      </c>
      <c r="C148" s="226"/>
      <c r="D148" s="618"/>
      <c r="E148" s="241"/>
      <c r="F148" s="246"/>
      <c r="G148" s="244"/>
      <c r="H148" s="158"/>
      <c r="I148" s="33"/>
      <c r="J148" s="31"/>
      <c r="K148" s="31"/>
      <c r="L148" s="32"/>
      <c r="M148" s="243"/>
      <c r="N148" s="242"/>
    </row>
    <row r="149" spans="2:14" s="4" customFormat="1">
      <c r="B149" s="253" t="str">
        <f>IF(NOT(ISBLANK('New Lists'!AD142)),'New Lists'!AD142,"")</f>
        <v/>
      </c>
      <c r="C149" s="226"/>
      <c r="D149" s="618"/>
      <c r="E149" s="241"/>
      <c r="F149" s="246"/>
      <c r="G149" s="244"/>
      <c r="H149" s="158"/>
      <c r="I149" s="33"/>
      <c r="J149" s="31"/>
      <c r="K149" s="31"/>
      <c r="L149" s="32"/>
      <c r="M149" s="243"/>
      <c r="N149" s="242"/>
    </row>
    <row r="150" spans="2:14" s="4" customFormat="1">
      <c r="B150" s="253" t="str">
        <f>IF(NOT(ISBLANK('New Lists'!AD143)),'New Lists'!AD143,"")</f>
        <v/>
      </c>
      <c r="C150" s="226"/>
      <c r="D150" s="618"/>
      <c r="E150" s="241"/>
      <c r="F150" s="246"/>
      <c r="G150" s="244"/>
      <c r="H150" s="158"/>
      <c r="I150" s="33"/>
      <c r="J150" s="31"/>
      <c r="K150" s="31"/>
      <c r="L150" s="32"/>
      <c r="M150" s="243"/>
      <c r="N150" s="242"/>
    </row>
    <row r="151" spans="2:14" s="4" customFormat="1">
      <c r="B151" s="253" t="str">
        <f>IF(NOT(ISBLANK('New Lists'!AD144)),'New Lists'!AD144,"")</f>
        <v/>
      </c>
      <c r="C151" s="226"/>
      <c r="D151" s="618"/>
      <c r="E151" s="241"/>
      <c r="F151" s="246"/>
      <c r="G151" s="244"/>
      <c r="H151" s="158"/>
      <c r="I151" s="33"/>
      <c r="J151" s="31"/>
      <c r="K151" s="31"/>
      <c r="L151" s="32"/>
      <c r="M151" s="243"/>
      <c r="N151" s="242"/>
    </row>
    <row r="152" spans="2:14" s="4" customFormat="1">
      <c r="B152" s="253" t="str">
        <f>IF(NOT(ISBLANK('New Lists'!AD145)),'New Lists'!AD145,"")</f>
        <v/>
      </c>
      <c r="C152" s="226"/>
      <c r="D152" s="618"/>
      <c r="E152" s="241"/>
      <c r="F152" s="246"/>
      <c r="G152" s="244"/>
      <c r="H152" s="158"/>
      <c r="I152" s="33"/>
      <c r="J152" s="31"/>
      <c r="K152" s="31"/>
      <c r="L152" s="32"/>
      <c r="M152" s="243"/>
      <c r="N152" s="242"/>
    </row>
    <row r="153" spans="2:14" s="4" customFormat="1">
      <c r="B153" s="253" t="str">
        <f>IF(NOT(ISBLANK('New Lists'!AD146)),'New Lists'!AD146,"")</f>
        <v/>
      </c>
      <c r="C153" s="226"/>
      <c r="D153" s="618"/>
      <c r="E153" s="241"/>
      <c r="F153" s="246"/>
      <c r="G153" s="244"/>
      <c r="H153" s="158"/>
      <c r="I153" s="33"/>
      <c r="J153" s="31"/>
      <c r="K153" s="31"/>
      <c r="L153" s="32"/>
      <c r="M153" s="243"/>
      <c r="N153" s="242"/>
    </row>
    <row r="154" spans="2:14" s="4" customFormat="1">
      <c r="B154" s="253" t="str">
        <f>IF(NOT(ISBLANK('New Lists'!AD147)),'New Lists'!AD147,"")</f>
        <v/>
      </c>
      <c r="C154" s="226"/>
      <c r="D154" s="618"/>
      <c r="E154" s="241"/>
      <c r="F154" s="246"/>
      <c r="G154" s="244"/>
      <c r="H154" s="158"/>
      <c r="I154" s="33"/>
      <c r="J154" s="31"/>
      <c r="K154" s="31"/>
      <c r="L154" s="32"/>
      <c r="M154" s="243"/>
      <c r="N154" s="242"/>
    </row>
    <row r="155" spans="2:14" s="4" customFormat="1">
      <c r="B155" s="253" t="str">
        <f>IF(NOT(ISBLANK('New Lists'!AD148)),'New Lists'!AD148,"")</f>
        <v/>
      </c>
      <c r="C155" s="226"/>
      <c r="D155" s="618"/>
      <c r="E155" s="241"/>
      <c r="F155" s="246"/>
      <c r="G155" s="244"/>
      <c r="H155" s="158"/>
      <c r="I155" s="33"/>
      <c r="J155" s="31"/>
      <c r="K155" s="31"/>
      <c r="L155" s="32"/>
      <c r="M155" s="243"/>
      <c r="N155" s="242"/>
    </row>
    <row r="156" spans="2:14" s="4" customFormat="1">
      <c r="B156" s="253" t="str">
        <f>IF(NOT(ISBLANK('New Lists'!AD149)),'New Lists'!AD149,"")</f>
        <v/>
      </c>
      <c r="C156" s="226"/>
      <c r="D156" s="618"/>
      <c r="E156" s="241"/>
      <c r="F156" s="246"/>
      <c r="G156" s="244"/>
      <c r="H156" s="158"/>
      <c r="I156" s="33"/>
      <c r="J156" s="31"/>
      <c r="K156" s="31"/>
      <c r="L156" s="32"/>
      <c r="M156" s="243"/>
      <c r="N156" s="242"/>
    </row>
    <row r="157" spans="2:14" s="4" customFormat="1">
      <c r="B157" s="253" t="str">
        <f>IF(NOT(ISBLANK('New Lists'!AD150)),'New Lists'!AD150,"")</f>
        <v/>
      </c>
      <c r="C157" s="226"/>
      <c r="D157" s="618"/>
      <c r="E157" s="241"/>
      <c r="F157" s="246"/>
      <c r="G157" s="244"/>
      <c r="H157" s="158"/>
      <c r="I157" s="33"/>
      <c r="J157" s="31"/>
      <c r="K157" s="31"/>
      <c r="L157" s="32"/>
      <c r="M157" s="243"/>
      <c r="N157" s="242"/>
    </row>
    <row r="158" spans="2:14" s="4" customFormat="1">
      <c r="B158" s="253" t="str">
        <f>IF(NOT(ISBLANK('New Lists'!AD151)),'New Lists'!AD151,"")</f>
        <v/>
      </c>
      <c r="C158" s="226"/>
      <c r="D158" s="618"/>
      <c r="E158" s="241"/>
      <c r="F158" s="246"/>
      <c r="G158" s="244"/>
      <c r="H158" s="158"/>
      <c r="I158" s="33"/>
      <c r="J158" s="31"/>
      <c r="K158" s="31"/>
      <c r="L158" s="32"/>
      <c r="M158" s="243"/>
      <c r="N158" s="242"/>
    </row>
    <row r="159" spans="2:14" s="4" customFormat="1">
      <c r="B159" s="253" t="str">
        <f>IF(NOT(ISBLANK('New Lists'!AD152)),'New Lists'!AD152,"")</f>
        <v/>
      </c>
      <c r="C159" s="226"/>
      <c r="D159" s="618"/>
      <c r="E159" s="241"/>
      <c r="F159" s="246"/>
      <c r="G159" s="244"/>
      <c r="H159" s="158"/>
      <c r="I159" s="33"/>
      <c r="J159" s="31"/>
      <c r="K159" s="31"/>
      <c r="L159" s="32"/>
      <c r="M159" s="243"/>
      <c r="N159" s="242"/>
    </row>
    <row r="160" spans="2:14" s="4" customFormat="1">
      <c r="B160" s="253" t="str">
        <f>IF(NOT(ISBLANK('New Lists'!AD153)),'New Lists'!AD153,"")</f>
        <v/>
      </c>
      <c r="C160" s="226"/>
      <c r="D160" s="618"/>
      <c r="E160" s="241"/>
      <c r="F160" s="246"/>
      <c r="G160" s="244"/>
      <c r="H160" s="158"/>
      <c r="I160" s="33"/>
      <c r="J160" s="31"/>
      <c r="K160" s="31"/>
      <c r="L160" s="32"/>
      <c r="M160" s="243"/>
      <c r="N160" s="242"/>
    </row>
    <row r="161" spans="2:14" s="4" customFormat="1">
      <c r="B161" s="253" t="str">
        <f>IF(NOT(ISBLANK('New Lists'!AD154)),'New Lists'!AD154,"")</f>
        <v/>
      </c>
      <c r="C161" s="226"/>
      <c r="D161" s="618"/>
      <c r="E161" s="241"/>
      <c r="F161" s="246"/>
      <c r="G161" s="244"/>
      <c r="H161" s="158"/>
      <c r="I161" s="33"/>
      <c r="J161" s="31"/>
      <c r="K161" s="31"/>
      <c r="L161" s="32"/>
      <c r="M161" s="243"/>
      <c r="N161" s="242"/>
    </row>
    <row r="162" spans="2:14" s="4" customFormat="1">
      <c r="B162" s="253" t="str">
        <f>IF(NOT(ISBLANK('New Lists'!AD155)),'New Lists'!AD155,"")</f>
        <v/>
      </c>
      <c r="C162" s="226"/>
      <c r="D162" s="618"/>
      <c r="E162" s="241"/>
      <c r="F162" s="246"/>
      <c r="G162" s="244"/>
      <c r="H162" s="158"/>
      <c r="I162" s="33"/>
      <c r="J162" s="31"/>
      <c r="K162" s="31"/>
      <c r="L162" s="32"/>
      <c r="M162" s="243"/>
      <c r="N162" s="242"/>
    </row>
    <row r="163" spans="2:14" s="4" customFormat="1">
      <c r="B163" s="253" t="str">
        <f>IF(NOT(ISBLANK('New Lists'!AD156)),'New Lists'!AD156,"")</f>
        <v/>
      </c>
      <c r="C163" s="226"/>
      <c r="D163" s="618"/>
      <c r="E163" s="241"/>
      <c r="F163" s="246"/>
      <c r="G163" s="244"/>
      <c r="H163" s="158"/>
      <c r="I163" s="33"/>
      <c r="J163" s="31"/>
      <c r="K163" s="31"/>
      <c r="L163" s="32"/>
      <c r="M163" s="243"/>
      <c r="N163" s="242"/>
    </row>
    <row r="164" spans="2:14" s="4" customFormat="1">
      <c r="B164" s="253" t="str">
        <f>IF(NOT(ISBLANK('New Lists'!AD157)),'New Lists'!AD157,"")</f>
        <v/>
      </c>
      <c r="C164" s="226"/>
      <c r="D164" s="618"/>
      <c r="E164" s="241"/>
      <c r="F164" s="246"/>
      <c r="G164" s="244"/>
      <c r="H164" s="158"/>
      <c r="I164" s="33"/>
      <c r="J164" s="31"/>
      <c r="K164" s="31"/>
      <c r="L164" s="32"/>
      <c r="M164" s="243"/>
      <c r="N164" s="242"/>
    </row>
    <row r="165" spans="2:14" s="4" customFormat="1">
      <c r="B165" s="253" t="str">
        <f>IF(NOT(ISBLANK('New Lists'!AD158)),'New Lists'!AD158,"")</f>
        <v/>
      </c>
      <c r="C165" s="226"/>
      <c r="D165" s="618"/>
      <c r="E165" s="241"/>
      <c r="F165" s="246"/>
      <c r="G165" s="244"/>
      <c r="H165" s="158"/>
      <c r="I165" s="33"/>
      <c r="J165" s="31"/>
      <c r="K165" s="31"/>
      <c r="L165" s="32"/>
      <c r="M165" s="243"/>
      <c r="N165" s="242"/>
    </row>
    <row r="166" spans="2:14" s="4" customFormat="1">
      <c r="B166" s="253" t="str">
        <f>IF(NOT(ISBLANK('New Lists'!AD159)),'New Lists'!AD159,"")</f>
        <v/>
      </c>
      <c r="C166" s="226"/>
      <c r="D166" s="618"/>
      <c r="E166" s="241"/>
      <c r="F166" s="246"/>
      <c r="G166" s="244"/>
      <c r="H166" s="158"/>
      <c r="I166" s="33"/>
      <c r="J166" s="31"/>
      <c r="K166" s="31"/>
      <c r="L166" s="32"/>
      <c r="M166" s="243"/>
      <c r="N166" s="242"/>
    </row>
    <row r="167" spans="2:14" s="4" customFormat="1">
      <c r="B167" s="253" t="str">
        <f>IF(NOT(ISBLANK('New Lists'!AD160)),'New Lists'!AD160,"")</f>
        <v/>
      </c>
      <c r="C167" s="226"/>
      <c r="D167" s="618"/>
      <c r="E167" s="241"/>
      <c r="F167" s="246"/>
      <c r="G167" s="244"/>
      <c r="H167" s="158"/>
      <c r="I167" s="33"/>
      <c r="J167" s="31"/>
      <c r="K167" s="31"/>
      <c r="L167" s="32"/>
      <c r="M167" s="243"/>
      <c r="N167" s="242"/>
    </row>
    <row r="168" spans="2:14" s="4" customFormat="1">
      <c r="B168" s="253" t="str">
        <f>IF(NOT(ISBLANK('New Lists'!AD161)),'New Lists'!AD161,"")</f>
        <v/>
      </c>
      <c r="C168" s="226"/>
      <c r="D168" s="618"/>
      <c r="E168" s="241"/>
      <c r="F168" s="246"/>
      <c r="G168" s="244"/>
      <c r="H168" s="158"/>
      <c r="I168" s="33"/>
      <c r="J168" s="31"/>
      <c r="K168" s="31"/>
      <c r="L168" s="32"/>
      <c r="M168" s="243"/>
      <c r="N168" s="242"/>
    </row>
    <row r="169" spans="2:14" s="4" customFormat="1">
      <c r="B169" s="253" t="str">
        <f>IF(NOT(ISBLANK('New Lists'!AD162)),'New Lists'!AD162,"")</f>
        <v/>
      </c>
      <c r="C169" s="226"/>
      <c r="D169" s="618"/>
      <c r="E169" s="241"/>
      <c r="F169" s="246"/>
      <c r="G169" s="244"/>
      <c r="H169" s="158"/>
      <c r="I169" s="33"/>
      <c r="J169" s="31"/>
      <c r="K169" s="31"/>
      <c r="L169" s="32"/>
      <c r="M169" s="243"/>
      <c r="N169" s="242"/>
    </row>
    <row r="170" spans="2:14" s="4" customFormat="1">
      <c r="B170" s="253" t="str">
        <f>IF(NOT(ISBLANK('New Lists'!AD163)),'New Lists'!AD163,"")</f>
        <v/>
      </c>
      <c r="C170" s="226"/>
      <c r="D170" s="618"/>
      <c r="E170" s="241"/>
      <c r="F170" s="246"/>
      <c r="G170" s="244"/>
      <c r="H170" s="158"/>
      <c r="I170" s="33"/>
      <c r="J170" s="31"/>
      <c r="K170" s="31"/>
      <c r="L170" s="32"/>
      <c r="M170" s="243"/>
      <c r="N170" s="242"/>
    </row>
    <row r="171" spans="2:14" s="4" customFormat="1">
      <c r="B171" s="253" t="str">
        <f>IF(NOT(ISBLANK('New Lists'!AD164)),'New Lists'!AD164,"")</f>
        <v/>
      </c>
      <c r="C171" s="226"/>
      <c r="D171" s="618"/>
      <c r="E171" s="241"/>
      <c r="F171" s="246"/>
      <c r="G171" s="244"/>
      <c r="H171" s="158"/>
      <c r="I171" s="33"/>
      <c r="J171" s="31"/>
      <c r="K171" s="31"/>
      <c r="L171" s="32"/>
      <c r="M171" s="243"/>
      <c r="N171" s="242"/>
    </row>
    <row r="172" spans="2:14" s="4" customFormat="1">
      <c r="B172" s="253" t="str">
        <f>IF(NOT(ISBLANK('New Lists'!AD165)),'New Lists'!AD165,"")</f>
        <v/>
      </c>
      <c r="C172" s="226"/>
      <c r="D172" s="618"/>
      <c r="E172" s="241"/>
      <c r="F172" s="246"/>
      <c r="G172" s="244"/>
      <c r="H172" s="158"/>
      <c r="I172" s="33"/>
      <c r="J172" s="31"/>
      <c r="K172" s="31"/>
      <c r="L172" s="32"/>
      <c r="M172" s="243"/>
      <c r="N172" s="242"/>
    </row>
    <row r="173" spans="2:14" s="4" customFormat="1">
      <c r="B173" s="253" t="str">
        <f>IF(NOT(ISBLANK('New Lists'!AD166)),'New Lists'!AD166,"")</f>
        <v/>
      </c>
      <c r="C173" s="226"/>
      <c r="D173" s="618"/>
      <c r="E173" s="241"/>
      <c r="F173" s="246"/>
      <c r="G173" s="244"/>
      <c r="H173" s="158"/>
      <c r="I173" s="33"/>
      <c r="J173" s="31"/>
      <c r="K173" s="31"/>
      <c r="L173" s="32"/>
      <c r="M173" s="243"/>
      <c r="N173" s="242"/>
    </row>
    <row r="174" spans="2:14" s="4" customFormat="1">
      <c r="B174" s="253" t="str">
        <f>IF(NOT(ISBLANK('New Lists'!AD167)),'New Lists'!AD167,"")</f>
        <v/>
      </c>
      <c r="C174" s="226"/>
      <c r="D174" s="618"/>
      <c r="E174" s="241"/>
      <c r="F174" s="246"/>
      <c r="G174" s="244"/>
      <c r="H174" s="158"/>
      <c r="I174" s="33"/>
      <c r="J174" s="31"/>
      <c r="K174" s="31"/>
      <c r="L174" s="32"/>
      <c r="M174" s="243"/>
      <c r="N174" s="242"/>
    </row>
    <row r="175" spans="2:14" s="4" customFormat="1">
      <c r="B175" s="253" t="str">
        <f>IF(NOT(ISBLANK('New Lists'!AD168)),'New Lists'!AD168,"")</f>
        <v/>
      </c>
      <c r="C175" s="226"/>
      <c r="D175" s="618"/>
      <c r="E175" s="241"/>
      <c r="F175" s="246"/>
      <c r="G175" s="244"/>
      <c r="H175" s="158"/>
      <c r="I175" s="33"/>
      <c r="J175" s="31"/>
      <c r="K175" s="31"/>
      <c r="L175" s="32"/>
      <c r="M175" s="243"/>
      <c r="N175" s="242"/>
    </row>
    <row r="176" spans="2:14" s="4" customFormat="1">
      <c r="B176" s="253" t="str">
        <f>IF(NOT(ISBLANK('New Lists'!AD169)),'New Lists'!AD169,"")</f>
        <v/>
      </c>
      <c r="C176" s="226"/>
      <c r="D176" s="618"/>
      <c r="E176" s="241"/>
      <c r="F176" s="246"/>
      <c r="G176" s="244"/>
      <c r="H176" s="158"/>
      <c r="I176" s="33"/>
      <c r="J176" s="31"/>
      <c r="K176" s="31"/>
      <c r="L176" s="32"/>
      <c r="M176" s="243"/>
      <c r="N176" s="242"/>
    </row>
    <row r="177" spans="2:14" s="4" customFormat="1">
      <c r="B177" s="253" t="str">
        <f>IF(NOT(ISBLANK('New Lists'!AD170)),'New Lists'!AD170,"")</f>
        <v/>
      </c>
      <c r="C177" s="226"/>
      <c r="D177" s="618"/>
      <c r="E177" s="241"/>
      <c r="F177" s="246"/>
      <c r="G177" s="244"/>
      <c r="H177" s="158"/>
      <c r="I177" s="33"/>
      <c r="J177" s="31"/>
      <c r="K177" s="31"/>
      <c r="L177" s="32"/>
      <c r="M177" s="243"/>
      <c r="N177" s="242"/>
    </row>
    <row r="178" spans="2:14" s="4" customFormat="1">
      <c r="B178" s="253" t="str">
        <f>IF(NOT(ISBLANK('New Lists'!AD171)),'New Lists'!AD171,"")</f>
        <v/>
      </c>
      <c r="C178" s="226"/>
      <c r="D178" s="618"/>
      <c r="E178" s="241"/>
      <c r="F178" s="246"/>
      <c r="G178" s="244"/>
      <c r="H178" s="158"/>
      <c r="I178" s="33"/>
      <c r="J178" s="31"/>
      <c r="K178" s="31"/>
      <c r="L178" s="32"/>
      <c r="M178" s="243"/>
      <c r="N178" s="242"/>
    </row>
    <row r="179" spans="2:14" s="4" customFormat="1">
      <c r="B179" s="253" t="str">
        <f>IF(NOT(ISBLANK('New Lists'!AD172)),'New Lists'!AD172,"")</f>
        <v/>
      </c>
      <c r="C179" s="226"/>
      <c r="D179" s="618"/>
      <c r="E179" s="241"/>
      <c r="F179" s="246"/>
      <c r="G179" s="244"/>
      <c r="H179" s="158"/>
      <c r="I179" s="33"/>
      <c r="J179" s="31"/>
      <c r="K179" s="31"/>
      <c r="L179" s="32"/>
      <c r="M179" s="243"/>
      <c r="N179" s="242"/>
    </row>
    <row r="180" spans="2:14" s="4" customFormat="1">
      <c r="B180" s="253" t="str">
        <f>IF(NOT(ISBLANK('New Lists'!AD173)),'New Lists'!AD173,"")</f>
        <v/>
      </c>
      <c r="C180" s="226"/>
      <c r="D180" s="618"/>
      <c r="E180" s="241"/>
      <c r="F180" s="246"/>
      <c r="G180" s="244"/>
      <c r="H180" s="158"/>
      <c r="I180" s="33"/>
      <c r="J180" s="31"/>
      <c r="K180" s="31"/>
      <c r="L180" s="32"/>
      <c r="M180" s="243"/>
      <c r="N180" s="242"/>
    </row>
    <row r="181" spans="2:14" s="4" customFormat="1">
      <c r="B181" s="253" t="str">
        <f>IF(NOT(ISBLANK('New Lists'!AD174)),'New Lists'!AD174,"")</f>
        <v/>
      </c>
      <c r="C181" s="226"/>
      <c r="D181" s="618"/>
      <c r="E181" s="241"/>
      <c r="F181" s="246"/>
      <c r="G181" s="244"/>
      <c r="H181" s="158"/>
      <c r="I181" s="33"/>
      <c r="J181" s="31"/>
      <c r="K181" s="31"/>
      <c r="L181" s="32"/>
      <c r="M181" s="243"/>
      <c r="N181" s="242"/>
    </row>
    <row r="182" spans="2:14" s="4" customFormat="1">
      <c r="B182" s="253" t="str">
        <f>IF(NOT(ISBLANK('New Lists'!AD175)),'New Lists'!AD175,"")</f>
        <v/>
      </c>
      <c r="C182" s="226"/>
      <c r="D182" s="618"/>
      <c r="E182" s="241"/>
      <c r="F182" s="246"/>
      <c r="G182" s="244"/>
      <c r="H182" s="158"/>
      <c r="I182" s="33"/>
      <c r="J182" s="31"/>
      <c r="K182" s="31"/>
      <c r="L182" s="32"/>
      <c r="M182" s="243"/>
      <c r="N182" s="242"/>
    </row>
    <row r="183" spans="2:14" s="4" customFormat="1">
      <c r="B183" s="253" t="str">
        <f>IF(NOT(ISBLANK('New Lists'!AD176)),'New Lists'!AD176,"")</f>
        <v/>
      </c>
      <c r="C183" s="226"/>
      <c r="D183" s="618"/>
      <c r="E183" s="241"/>
      <c r="F183" s="246"/>
      <c r="G183" s="244"/>
      <c r="H183" s="158"/>
      <c r="I183" s="33"/>
      <c r="J183" s="31"/>
      <c r="K183" s="31"/>
      <c r="L183" s="32"/>
      <c r="M183" s="243"/>
      <c r="N183" s="242"/>
    </row>
    <row r="184" spans="2:14" s="4" customFormat="1">
      <c r="B184" s="253" t="str">
        <f>IF(NOT(ISBLANK('New Lists'!AD177)),'New Lists'!AD177,"")</f>
        <v/>
      </c>
      <c r="C184" s="226"/>
      <c r="D184" s="618"/>
      <c r="E184" s="241"/>
      <c r="F184" s="246"/>
      <c r="G184" s="244"/>
      <c r="H184" s="158"/>
      <c r="I184" s="33"/>
      <c r="J184" s="31"/>
      <c r="K184" s="31"/>
      <c r="L184" s="32"/>
      <c r="M184" s="243"/>
      <c r="N184" s="242"/>
    </row>
    <row r="185" spans="2:14" s="4" customFormat="1">
      <c r="B185" s="253" t="str">
        <f>IF(NOT(ISBLANK('New Lists'!AD178)),'New Lists'!AD178,"")</f>
        <v/>
      </c>
      <c r="C185" s="226"/>
      <c r="D185" s="618"/>
      <c r="E185" s="241"/>
      <c r="F185" s="246"/>
      <c r="G185" s="244"/>
      <c r="H185" s="158"/>
      <c r="I185" s="33"/>
      <c r="J185" s="31"/>
      <c r="K185" s="31"/>
      <c r="L185" s="32"/>
      <c r="M185" s="243"/>
      <c r="N185" s="242"/>
    </row>
    <row r="186" spans="2:14" s="4" customFormat="1">
      <c r="B186" s="253" t="str">
        <f>IF(NOT(ISBLANK('New Lists'!AD179)),'New Lists'!AD179,"")</f>
        <v/>
      </c>
      <c r="C186" s="226"/>
      <c r="D186" s="618"/>
      <c r="E186" s="241"/>
      <c r="F186" s="246"/>
      <c r="G186" s="244"/>
      <c r="H186" s="158"/>
      <c r="I186" s="33"/>
      <c r="J186" s="31"/>
      <c r="K186" s="31"/>
      <c r="L186" s="32"/>
      <c r="M186" s="243"/>
      <c r="N186" s="242"/>
    </row>
    <row r="187" spans="2:14" s="4" customFormat="1">
      <c r="B187" s="253" t="str">
        <f>IF(NOT(ISBLANK('New Lists'!AD180)),'New Lists'!AD180,"")</f>
        <v/>
      </c>
      <c r="C187" s="226"/>
      <c r="D187" s="618"/>
      <c r="E187" s="241"/>
      <c r="F187" s="246"/>
      <c r="G187" s="244"/>
      <c r="H187" s="158"/>
      <c r="I187" s="33"/>
      <c r="J187" s="31"/>
      <c r="K187" s="31"/>
      <c r="L187" s="32"/>
      <c r="M187" s="243"/>
      <c r="N187" s="242"/>
    </row>
    <row r="188" spans="2:14" s="4" customFormat="1">
      <c r="B188" s="253" t="str">
        <f>IF(NOT(ISBLANK('New Lists'!AD181)),'New Lists'!AD181,"")</f>
        <v/>
      </c>
      <c r="C188" s="226"/>
      <c r="D188" s="618"/>
      <c r="E188" s="241"/>
      <c r="F188" s="246"/>
      <c r="G188" s="244"/>
      <c r="H188" s="158"/>
      <c r="I188" s="33"/>
      <c r="J188" s="31"/>
      <c r="K188" s="31"/>
      <c r="L188" s="32"/>
      <c r="M188" s="243"/>
      <c r="N188" s="242"/>
    </row>
    <row r="189" spans="2:14" s="4" customFormat="1">
      <c r="B189" s="253" t="str">
        <f>IF(NOT(ISBLANK('New Lists'!AD182)),'New Lists'!AD182,"")</f>
        <v/>
      </c>
      <c r="C189" s="226"/>
      <c r="D189" s="618"/>
      <c r="E189" s="241"/>
      <c r="F189" s="246"/>
      <c r="G189" s="244"/>
      <c r="H189" s="158"/>
      <c r="I189" s="33"/>
      <c r="J189" s="31"/>
      <c r="K189" s="31"/>
      <c r="L189" s="32"/>
      <c r="M189" s="243"/>
      <c r="N189" s="242"/>
    </row>
    <row r="190" spans="2:14" s="4" customFormat="1">
      <c r="B190" s="253" t="str">
        <f>IF(NOT(ISBLANK('New Lists'!AD183)),'New Lists'!AD183,"")</f>
        <v/>
      </c>
      <c r="C190" s="226"/>
      <c r="D190" s="618"/>
      <c r="E190" s="241"/>
      <c r="F190" s="246"/>
      <c r="G190" s="244"/>
      <c r="H190" s="158"/>
      <c r="I190" s="33"/>
      <c r="J190" s="31"/>
      <c r="K190" s="31"/>
      <c r="L190" s="32"/>
      <c r="M190" s="243"/>
      <c r="N190" s="242"/>
    </row>
    <row r="191" spans="2:14" s="4" customFormat="1">
      <c r="B191" s="253" t="str">
        <f>IF(NOT(ISBLANK('New Lists'!AD184)),'New Lists'!AD184,"")</f>
        <v/>
      </c>
      <c r="C191" s="226"/>
      <c r="D191" s="618"/>
      <c r="E191" s="241"/>
      <c r="F191" s="246"/>
      <c r="G191" s="244"/>
      <c r="H191" s="158"/>
      <c r="I191" s="33"/>
      <c r="J191" s="31"/>
      <c r="K191" s="31"/>
      <c r="L191" s="32"/>
      <c r="M191" s="243"/>
      <c r="N191" s="242"/>
    </row>
    <row r="192" spans="2:14" s="4" customFormat="1">
      <c r="B192" s="253" t="str">
        <f>IF(NOT(ISBLANK('New Lists'!AD185)),'New Lists'!AD185,"")</f>
        <v/>
      </c>
      <c r="C192" s="226"/>
      <c r="D192" s="618"/>
      <c r="E192" s="241"/>
      <c r="F192" s="246"/>
      <c r="G192" s="244"/>
      <c r="H192" s="158"/>
      <c r="I192" s="33"/>
      <c r="J192" s="31"/>
      <c r="K192" s="31"/>
      <c r="L192" s="32"/>
      <c r="M192" s="243"/>
      <c r="N192" s="242"/>
    </row>
    <row r="193" spans="2:14" s="4" customFormat="1">
      <c r="B193" s="253" t="str">
        <f>IF(NOT(ISBLANK('New Lists'!AD186)),'New Lists'!AD186,"")</f>
        <v/>
      </c>
      <c r="C193" s="226"/>
      <c r="D193" s="618"/>
      <c r="E193" s="241"/>
      <c r="F193" s="246"/>
      <c r="G193" s="244"/>
      <c r="H193" s="158"/>
      <c r="I193" s="33"/>
      <c r="J193" s="31"/>
      <c r="K193" s="31"/>
      <c r="L193" s="32"/>
      <c r="M193" s="243"/>
      <c r="N193" s="242"/>
    </row>
    <row r="194" spans="2:14" s="4" customFormat="1">
      <c r="B194" s="253" t="str">
        <f>IF(NOT(ISBLANK('New Lists'!AD187)),'New Lists'!AD187,"")</f>
        <v/>
      </c>
      <c r="C194" s="226"/>
      <c r="D194" s="618"/>
      <c r="E194" s="241"/>
      <c r="F194" s="246"/>
      <c r="G194" s="244"/>
      <c r="H194" s="158"/>
      <c r="I194" s="33"/>
      <c r="J194" s="31"/>
      <c r="K194" s="31"/>
      <c r="L194" s="32"/>
      <c r="M194" s="243"/>
      <c r="N194" s="242"/>
    </row>
    <row r="195" spans="2:14" s="4" customFormat="1">
      <c r="B195" s="253" t="str">
        <f>IF(NOT(ISBLANK('New Lists'!AD188)),'New Lists'!AD188,"")</f>
        <v/>
      </c>
      <c r="C195" s="226"/>
      <c r="D195" s="618"/>
      <c r="E195" s="241"/>
      <c r="F195" s="246"/>
      <c r="G195" s="244"/>
      <c r="H195" s="158"/>
      <c r="I195" s="33"/>
      <c r="J195" s="31"/>
      <c r="K195" s="31"/>
      <c r="L195" s="32"/>
      <c r="M195" s="243"/>
      <c r="N195" s="242"/>
    </row>
    <row r="196" spans="2:14" s="4" customFormat="1">
      <c r="B196" s="253" t="str">
        <f>IF(NOT(ISBLANK('New Lists'!AD189)),'New Lists'!AD189,"")</f>
        <v/>
      </c>
      <c r="C196" s="226"/>
      <c r="D196" s="618"/>
      <c r="E196" s="241"/>
      <c r="F196" s="246"/>
      <c r="G196" s="244"/>
      <c r="H196" s="158"/>
      <c r="I196" s="33"/>
      <c r="J196" s="31"/>
      <c r="K196" s="31"/>
      <c r="L196" s="32"/>
      <c r="M196" s="243"/>
      <c r="N196" s="242"/>
    </row>
    <row r="197" spans="2:14" s="4" customFormat="1">
      <c r="B197" s="253" t="str">
        <f>IF(NOT(ISBLANK('New Lists'!AD190)),'New Lists'!AD190,"")</f>
        <v/>
      </c>
      <c r="C197" s="226"/>
      <c r="D197" s="618"/>
      <c r="E197" s="241"/>
      <c r="F197" s="246"/>
      <c r="G197" s="244"/>
      <c r="H197" s="158"/>
      <c r="I197" s="33"/>
      <c r="J197" s="31"/>
      <c r="K197" s="31"/>
      <c r="L197" s="32"/>
      <c r="M197" s="243"/>
      <c r="N197" s="242"/>
    </row>
    <row r="198" spans="2:14" s="4" customFormat="1">
      <c r="B198" s="253" t="str">
        <f>IF(NOT(ISBLANK('New Lists'!AD191)),'New Lists'!AD191,"")</f>
        <v/>
      </c>
      <c r="C198" s="226"/>
      <c r="D198" s="618"/>
      <c r="E198" s="241"/>
      <c r="F198" s="246"/>
      <c r="G198" s="244"/>
      <c r="H198" s="158"/>
      <c r="I198" s="33"/>
      <c r="J198" s="31"/>
      <c r="K198" s="31"/>
      <c r="L198" s="32"/>
      <c r="M198" s="243"/>
      <c r="N198" s="242"/>
    </row>
    <row r="199" spans="2:14" s="4" customFormat="1">
      <c r="B199" s="253" t="str">
        <f>IF(NOT(ISBLANK('New Lists'!AD192)),'New Lists'!AD192,"")</f>
        <v/>
      </c>
      <c r="C199" s="226"/>
      <c r="D199" s="618"/>
      <c r="E199" s="241"/>
      <c r="F199" s="246"/>
      <c r="G199" s="244"/>
      <c r="H199" s="158"/>
      <c r="I199" s="33"/>
      <c r="J199" s="31"/>
      <c r="K199" s="31"/>
      <c r="L199" s="32"/>
      <c r="M199" s="243"/>
      <c r="N199" s="242"/>
    </row>
    <row r="200" spans="2:14" s="4" customFormat="1">
      <c r="B200" s="253" t="str">
        <f>IF(NOT(ISBLANK('New Lists'!AD193)),'New Lists'!AD193,"")</f>
        <v/>
      </c>
      <c r="C200" s="226"/>
      <c r="D200" s="618"/>
      <c r="E200" s="241"/>
      <c r="F200" s="246"/>
      <c r="G200" s="244"/>
      <c r="H200" s="158"/>
      <c r="I200" s="33"/>
      <c r="J200" s="31"/>
      <c r="K200" s="31"/>
      <c r="L200" s="32"/>
      <c r="M200" s="243"/>
      <c r="N200" s="242"/>
    </row>
    <row r="201" spans="2:14" s="4" customFormat="1">
      <c r="B201" s="253" t="str">
        <f>IF(NOT(ISBLANK('New Lists'!AD194)),'New Lists'!AD194,"")</f>
        <v/>
      </c>
      <c r="C201" s="226"/>
      <c r="D201" s="618"/>
      <c r="E201" s="241"/>
      <c r="F201" s="246"/>
      <c r="G201" s="244"/>
      <c r="H201" s="158"/>
      <c r="I201" s="33"/>
      <c r="J201" s="31"/>
      <c r="K201" s="31"/>
      <c r="L201" s="32"/>
      <c r="M201" s="243"/>
      <c r="N201" s="242"/>
    </row>
    <row r="202" spans="2:14" s="4" customFormat="1">
      <c r="B202" s="253" t="str">
        <f>IF(NOT(ISBLANK('New Lists'!AD195)),'New Lists'!AD195,"")</f>
        <v/>
      </c>
      <c r="C202" s="226"/>
      <c r="D202" s="618"/>
      <c r="E202" s="241"/>
      <c r="F202" s="246"/>
      <c r="G202" s="244"/>
      <c r="H202" s="158"/>
      <c r="I202" s="33"/>
      <c r="J202" s="31"/>
      <c r="K202" s="31"/>
      <c r="L202" s="32"/>
      <c r="M202" s="243"/>
      <c r="N202" s="242"/>
    </row>
    <row r="203" spans="2:14" s="4" customFormat="1">
      <c r="B203" s="253" t="str">
        <f>IF(NOT(ISBLANK('New Lists'!AD196)),'New Lists'!AD196,"")</f>
        <v/>
      </c>
      <c r="C203" s="226"/>
      <c r="D203" s="618"/>
      <c r="E203" s="241"/>
      <c r="F203" s="246"/>
      <c r="G203" s="244"/>
      <c r="H203" s="158"/>
      <c r="I203" s="33"/>
      <c r="J203" s="31"/>
      <c r="K203" s="31"/>
      <c r="L203" s="32"/>
      <c r="M203" s="243"/>
      <c r="N203" s="242"/>
    </row>
    <row r="204" spans="2:14" s="4" customFormat="1">
      <c r="B204" s="253" t="str">
        <f>IF(NOT(ISBLANK('New Lists'!AD197)),'New Lists'!AD197,"")</f>
        <v/>
      </c>
      <c r="C204" s="226"/>
      <c r="D204" s="618"/>
      <c r="E204" s="241"/>
      <c r="F204" s="246"/>
      <c r="G204" s="244"/>
      <c r="H204" s="158"/>
      <c r="I204" s="33"/>
      <c r="J204" s="31"/>
      <c r="K204" s="31"/>
      <c r="L204" s="32"/>
      <c r="M204" s="243"/>
      <c r="N204" s="242"/>
    </row>
    <row r="205" spans="2:14" s="4" customFormat="1">
      <c r="B205" s="253" t="str">
        <f>IF(NOT(ISBLANK('New Lists'!AD198)),'New Lists'!AD198,"")</f>
        <v/>
      </c>
      <c r="C205" s="226"/>
      <c r="D205" s="618"/>
      <c r="E205" s="241"/>
      <c r="F205" s="246"/>
      <c r="G205" s="244"/>
      <c r="H205" s="158"/>
      <c r="I205" s="33"/>
      <c r="J205" s="31"/>
      <c r="K205" s="31"/>
      <c r="L205" s="32"/>
      <c r="M205" s="243"/>
      <c r="N205" s="242"/>
    </row>
    <row r="206" spans="2:14" s="4" customFormat="1">
      <c r="B206" s="253" t="str">
        <f>IF(NOT(ISBLANK('New Lists'!AD199)),'New Lists'!AD199,"")</f>
        <v/>
      </c>
      <c r="C206" s="226"/>
      <c r="D206" s="618"/>
      <c r="E206" s="241"/>
      <c r="F206" s="246"/>
      <c r="G206" s="244"/>
      <c r="H206" s="158"/>
      <c r="I206" s="33"/>
      <c r="J206" s="31"/>
      <c r="K206" s="31"/>
      <c r="L206" s="32"/>
      <c r="M206" s="243"/>
      <c r="N206" s="242"/>
    </row>
    <row r="207" spans="2:14" s="4" customFormat="1">
      <c r="B207" s="253" t="str">
        <f>IF(NOT(ISBLANK('New Lists'!AD200)),'New Lists'!AD200,"")</f>
        <v/>
      </c>
      <c r="C207" s="226"/>
      <c r="D207" s="618"/>
      <c r="E207" s="241"/>
      <c r="F207" s="246"/>
      <c r="G207" s="244"/>
      <c r="H207" s="158"/>
      <c r="I207" s="33"/>
      <c r="J207" s="31"/>
      <c r="K207" s="31"/>
      <c r="L207" s="32"/>
      <c r="M207" s="243"/>
      <c r="N207" s="242"/>
    </row>
    <row r="208" spans="2:14" s="4" customFormat="1">
      <c r="B208" s="253" t="str">
        <f>IF(NOT(ISBLANK('New Lists'!AD201)),'New Lists'!AD201,"")</f>
        <v/>
      </c>
      <c r="C208" s="226"/>
      <c r="D208" s="618"/>
      <c r="E208" s="241"/>
      <c r="F208" s="246"/>
      <c r="G208" s="244"/>
      <c r="H208" s="158"/>
      <c r="I208" s="33"/>
      <c r="J208" s="31"/>
      <c r="K208" s="31"/>
      <c r="L208" s="32"/>
      <c r="M208" s="243"/>
      <c r="N208" s="242"/>
    </row>
    <row r="209" spans="2:14" s="4" customFormat="1">
      <c r="B209" s="253" t="str">
        <f>IF(NOT(ISBLANK('New Lists'!AD202)),'New Lists'!AD202,"")</f>
        <v/>
      </c>
      <c r="C209" s="226"/>
      <c r="D209" s="618"/>
      <c r="E209" s="241"/>
      <c r="F209" s="246"/>
      <c r="G209" s="244"/>
      <c r="H209" s="158"/>
      <c r="I209" s="33"/>
      <c r="J209" s="31"/>
      <c r="K209" s="31"/>
      <c r="L209" s="32"/>
      <c r="M209" s="243"/>
      <c r="N209" s="242"/>
    </row>
    <row r="210" spans="2:14" s="4" customFormat="1">
      <c r="B210" s="253" t="str">
        <f>IF(NOT(ISBLANK('New Lists'!AD203)),'New Lists'!AD203,"")</f>
        <v/>
      </c>
      <c r="C210" s="226"/>
      <c r="D210" s="618"/>
      <c r="E210" s="241"/>
      <c r="F210" s="246"/>
      <c r="G210" s="244"/>
      <c r="H210" s="158"/>
      <c r="I210" s="33"/>
      <c r="J210" s="31"/>
      <c r="K210" s="31"/>
      <c r="L210" s="32"/>
      <c r="M210" s="243"/>
      <c r="N210" s="242"/>
    </row>
    <row r="211" spans="2:14" s="4" customFormat="1">
      <c r="B211" s="253" t="str">
        <f>IF(NOT(ISBLANK('New Lists'!AD204)),'New Lists'!AD204,"")</f>
        <v/>
      </c>
      <c r="C211" s="226"/>
      <c r="D211" s="618"/>
      <c r="E211" s="241"/>
      <c r="F211" s="246"/>
      <c r="G211" s="244"/>
      <c r="H211" s="158"/>
      <c r="I211" s="33"/>
      <c r="J211" s="31"/>
      <c r="K211" s="31"/>
      <c r="L211" s="32"/>
      <c r="M211" s="243"/>
      <c r="N211" s="242"/>
    </row>
    <row r="212" spans="2:14" s="4" customFormat="1">
      <c r="B212" s="253" t="str">
        <f>IF(NOT(ISBLANK('New Lists'!AD205)),'New Lists'!AD205,"")</f>
        <v/>
      </c>
      <c r="C212" s="226"/>
      <c r="D212" s="618"/>
      <c r="E212" s="241"/>
      <c r="F212" s="246"/>
      <c r="G212" s="244"/>
      <c r="H212" s="158"/>
      <c r="I212" s="33"/>
      <c r="J212" s="31"/>
      <c r="K212" s="31"/>
      <c r="L212" s="32"/>
      <c r="M212" s="243"/>
      <c r="N212" s="242"/>
    </row>
    <row r="213" spans="2:14" s="4" customFormat="1">
      <c r="B213" s="253" t="str">
        <f>IF(NOT(ISBLANK('New Lists'!AD206)),'New Lists'!AD206,"")</f>
        <v/>
      </c>
      <c r="C213" s="226"/>
      <c r="D213" s="618"/>
      <c r="E213" s="241"/>
      <c r="F213" s="246"/>
      <c r="G213" s="244"/>
      <c r="H213" s="158"/>
      <c r="I213" s="33"/>
      <c r="J213" s="31"/>
      <c r="K213" s="31"/>
      <c r="L213" s="32"/>
      <c r="M213" s="243"/>
      <c r="N213" s="242"/>
    </row>
    <row r="214" spans="2:14" s="4" customFormat="1">
      <c r="B214" s="253" t="str">
        <f>IF(NOT(ISBLANK('New Lists'!AD207)),'New Lists'!AD207,"")</f>
        <v/>
      </c>
      <c r="C214" s="226"/>
      <c r="D214" s="618"/>
      <c r="E214" s="241"/>
      <c r="F214" s="246"/>
      <c r="G214" s="244"/>
      <c r="H214" s="158"/>
      <c r="I214" s="33"/>
      <c r="J214" s="31"/>
      <c r="K214" s="31"/>
      <c r="L214" s="32"/>
      <c r="M214" s="243"/>
      <c r="N214" s="242"/>
    </row>
    <row r="215" spans="2:14" s="4" customFormat="1">
      <c r="B215" s="253" t="str">
        <f>IF(NOT(ISBLANK('New Lists'!AD208)),'New Lists'!AD208,"")</f>
        <v/>
      </c>
      <c r="C215" s="226"/>
      <c r="D215" s="618"/>
      <c r="E215" s="241"/>
      <c r="F215" s="246"/>
      <c r="G215" s="244"/>
      <c r="H215" s="158"/>
      <c r="I215" s="33"/>
      <c r="J215" s="31"/>
      <c r="K215" s="31"/>
      <c r="L215" s="32"/>
      <c r="M215" s="243"/>
      <c r="N215" s="242"/>
    </row>
    <row r="216" spans="2:14" s="4" customFormat="1">
      <c r="B216" s="253" t="str">
        <f>IF(NOT(ISBLANK('New Lists'!AD209)),'New Lists'!AD209,"")</f>
        <v/>
      </c>
      <c r="C216" s="226"/>
      <c r="D216" s="618"/>
      <c r="E216" s="241"/>
      <c r="F216" s="246"/>
      <c r="G216" s="244"/>
      <c r="H216" s="158"/>
      <c r="I216" s="33"/>
      <c r="J216" s="31"/>
      <c r="K216" s="31"/>
      <c r="L216" s="32"/>
      <c r="M216" s="243"/>
      <c r="N216" s="242"/>
    </row>
    <row r="217" spans="2:14" s="4" customFormat="1">
      <c r="B217" s="253" t="str">
        <f>IF(NOT(ISBLANK('New Lists'!AD210)),'New Lists'!AD210,"")</f>
        <v/>
      </c>
      <c r="C217" s="226"/>
      <c r="D217" s="618"/>
      <c r="E217" s="241"/>
      <c r="F217" s="246"/>
      <c r="G217" s="244"/>
      <c r="H217" s="158"/>
      <c r="I217" s="33"/>
      <c r="J217" s="31"/>
      <c r="K217" s="31"/>
      <c r="L217" s="32"/>
      <c r="M217" s="243"/>
      <c r="N217" s="242"/>
    </row>
    <row r="218" spans="2:14" s="4" customFormat="1">
      <c r="B218" s="253" t="str">
        <f>IF(NOT(ISBLANK('New Lists'!AD211)),'New Lists'!AD211,"")</f>
        <v/>
      </c>
      <c r="C218" s="226"/>
      <c r="D218" s="618"/>
      <c r="E218" s="241"/>
      <c r="F218" s="246"/>
      <c r="G218" s="244"/>
      <c r="H218" s="158"/>
      <c r="I218" s="33"/>
      <c r="J218" s="31"/>
      <c r="K218" s="31"/>
      <c r="L218" s="32"/>
      <c r="M218" s="243"/>
      <c r="N218" s="242"/>
    </row>
    <row r="219" spans="2:14" s="4" customFormat="1">
      <c r="B219" s="253" t="str">
        <f>IF(NOT(ISBLANK('New Lists'!AD212)),'New Lists'!AD212,"")</f>
        <v/>
      </c>
      <c r="C219" s="226"/>
      <c r="D219" s="618"/>
      <c r="E219" s="241"/>
      <c r="F219" s="246"/>
      <c r="G219" s="244"/>
      <c r="H219" s="158"/>
      <c r="I219" s="33"/>
      <c r="J219" s="31"/>
      <c r="K219" s="31"/>
      <c r="L219" s="32"/>
      <c r="M219" s="243"/>
      <c r="N219" s="242"/>
    </row>
    <row r="220" spans="2:14" s="4" customFormat="1">
      <c r="B220" s="253" t="str">
        <f>IF(NOT(ISBLANK('New Lists'!AD213)),'New Lists'!AD213,"")</f>
        <v/>
      </c>
      <c r="C220" s="226"/>
      <c r="D220" s="618"/>
      <c r="E220" s="241"/>
      <c r="F220" s="246"/>
      <c r="G220" s="244"/>
      <c r="H220" s="158"/>
      <c r="I220" s="33"/>
      <c r="J220" s="31"/>
      <c r="K220" s="31"/>
      <c r="L220" s="32"/>
      <c r="M220" s="243"/>
      <c r="N220" s="242"/>
    </row>
    <row r="221" spans="2:14" s="4" customFormat="1">
      <c r="B221" s="253" t="str">
        <f>IF(NOT(ISBLANK('New Lists'!AD214)),'New Lists'!AD214,"")</f>
        <v/>
      </c>
      <c r="C221" s="226"/>
      <c r="D221" s="618"/>
      <c r="E221" s="241"/>
      <c r="F221" s="246"/>
      <c r="G221" s="244"/>
      <c r="H221" s="158"/>
      <c r="I221" s="33"/>
      <c r="J221" s="31"/>
      <c r="K221" s="31"/>
      <c r="L221" s="32"/>
      <c r="M221" s="243"/>
      <c r="N221" s="242"/>
    </row>
    <row r="222" spans="2:14" s="4" customFormat="1">
      <c r="B222" s="253" t="str">
        <f>IF(NOT(ISBLANK('New Lists'!AD215)),'New Lists'!AD215,"")</f>
        <v/>
      </c>
      <c r="C222" s="226"/>
      <c r="D222" s="618"/>
      <c r="E222" s="241"/>
      <c r="F222" s="246"/>
      <c r="G222" s="244"/>
      <c r="H222" s="158"/>
      <c r="I222" s="33"/>
      <c r="J222" s="31"/>
      <c r="K222" s="31"/>
      <c r="L222" s="32"/>
      <c r="M222" s="243"/>
      <c r="N222" s="242"/>
    </row>
    <row r="223" spans="2:14" s="4" customFormat="1">
      <c r="B223" s="253" t="str">
        <f>IF(NOT(ISBLANK('New Lists'!AD216)),'New Lists'!AD216,"")</f>
        <v/>
      </c>
      <c r="C223" s="226"/>
      <c r="D223" s="618"/>
      <c r="E223" s="241"/>
      <c r="F223" s="246"/>
      <c r="G223" s="244"/>
      <c r="H223" s="158"/>
      <c r="I223" s="33"/>
      <c r="J223" s="31"/>
      <c r="K223" s="31"/>
      <c r="L223" s="32"/>
      <c r="M223" s="243"/>
      <c r="N223" s="242"/>
    </row>
    <row r="224" spans="2:14" s="4" customFormat="1">
      <c r="B224" s="253" t="str">
        <f>IF(NOT(ISBLANK('New Lists'!AD217)),'New Lists'!AD217,"")</f>
        <v/>
      </c>
      <c r="C224" s="226"/>
      <c r="D224" s="618"/>
      <c r="E224" s="241"/>
      <c r="F224" s="246"/>
      <c r="G224" s="244"/>
      <c r="H224" s="158"/>
      <c r="I224" s="33"/>
      <c r="J224" s="31"/>
      <c r="K224" s="31"/>
      <c r="L224" s="32"/>
      <c r="M224" s="243"/>
      <c r="N224" s="242"/>
    </row>
    <row r="225" spans="2:14" s="4" customFormat="1">
      <c r="B225" s="253" t="str">
        <f>IF(NOT(ISBLANK('New Lists'!AD218)),'New Lists'!AD218,"")</f>
        <v/>
      </c>
      <c r="C225" s="226"/>
      <c r="D225" s="618"/>
      <c r="E225" s="241"/>
      <c r="F225" s="246"/>
      <c r="G225" s="244"/>
      <c r="H225" s="158"/>
      <c r="I225" s="33"/>
      <c r="J225" s="31"/>
      <c r="K225" s="31"/>
      <c r="L225" s="32"/>
      <c r="M225" s="243"/>
      <c r="N225" s="242"/>
    </row>
    <row r="226" spans="2:14" s="4" customFormat="1">
      <c r="B226" s="253" t="str">
        <f>IF(NOT(ISBLANK('New Lists'!AD219)),'New Lists'!AD219,"")</f>
        <v/>
      </c>
      <c r="C226" s="226"/>
      <c r="D226" s="618"/>
      <c r="E226" s="241"/>
      <c r="F226" s="246"/>
      <c r="G226" s="244"/>
      <c r="H226" s="158"/>
      <c r="I226" s="33"/>
      <c r="J226" s="31"/>
      <c r="K226" s="31"/>
      <c r="L226" s="32"/>
      <c r="M226" s="243"/>
      <c r="N226" s="242"/>
    </row>
    <row r="227" spans="2:14" s="4" customFormat="1">
      <c r="B227" s="253" t="str">
        <f>IF(NOT(ISBLANK('New Lists'!AD220)),'New Lists'!AD220,"")</f>
        <v/>
      </c>
      <c r="C227" s="226"/>
      <c r="D227" s="618"/>
      <c r="E227" s="241"/>
      <c r="F227" s="246"/>
      <c r="G227" s="244"/>
      <c r="H227" s="158"/>
      <c r="I227" s="33"/>
      <c r="J227" s="31"/>
      <c r="K227" s="31"/>
      <c r="L227" s="32"/>
      <c r="M227" s="243"/>
      <c r="N227" s="242"/>
    </row>
    <row r="228" spans="2:14" s="4" customFormat="1">
      <c r="B228" s="253" t="str">
        <f>IF(NOT(ISBLANK('New Lists'!AD221)),'New Lists'!AD221,"")</f>
        <v/>
      </c>
      <c r="C228" s="226"/>
      <c r="D228" s="618"/>
      <c r="E228" s="241"/>
      <c r="F228" s="246"/>
      <c r="G228" s="244"/>
      <c r="H228" s="158"/>
      <c r="I228" s="33"/>
      <c r="J228" s="31"/>
      <c r="K228" s="31"/>
      <c r="L228" s="32"/>
      <c r="M228" s="243"/>
      <c r="N228" s="242"/>
    </row>
    <row r="229" spans="2:14" s="4" customFormat="1">
      <c r="B229" s="253" t="str">
        <f>IF(NOT(ISBLANK('New Lists'!AD222)),'New Lists'!AD222,"")</f>
        <v/>
      </c>
      <c r="C229" s="226"/>
      <c r="D229" s="618"/>
      <c r="E229" s="241"/>
      <c r="F229" s="246"/>
      <c r="G229" s="244"/>
      <c r="H229" s="158"/>
      <c r="I229" s="33"/>
      <c r="J229" s="31"/>
      <c r="K229" s="31"/>
      <c r="L229" s="32"/>
      <c r="M229" s="243"/>
      <c r="N229" s="242"/>
    </row>
    <row r="230" spans="2:14" s="4" customFormat="1">
      <c r="B230" s="253" t="str">
        <f>IF(NOT(ISBLANK('New Lists'!AD223)),'New Lists'!AD223,"")</f>
        <v/>
      </c>
      <c r="C230" s="226"/>
      <c r="D230" s="618"/>
      <c r="E230" s="241"/>
      <c r="F230" s="246"/>
      <c r="G230" s="244"/>
      <c r="H230" s="158"/>
      <c r="I230" s="33"/>
      <c r="J230" s="31"/>
      <c r="K230" s="31"/>
      <c r="L230" s="32"/>
      <c r="M230" s="243"/>
      <c r="N230" s="242"/>
    </row>
    <row r="231" spans="2:14" s="4" customFormat="1">
      <c r="B231" s="253" t="str">
        <f>IF(NOT(ISBLANK('New Lists'!AD224)),'New Lists'!AD224,"")</f>
        <v/>
      </c>
      <c r="C231" s="226"/>
      <c r="D231" s="618"/>
      <c r="E231" s="241"/>
      <c r="F231" s="246"/>
      <c r="G231" s="244"/>
      <c r="H231" s="158"/>
      <c r="I231" s="33"/>
      <c r="J231" s="31"/>
      <c r="K231" s="31"/>
      <c r="L231" s="32"/>
      <c r="M231" s="243"/>
      <c r="N231" s="242"/>
    </row>
    <row r="232" spans="2:14" s="4" customFormat="1">
      <c r="B232" s="253" t="str">
        <f>IF(NOT(ISBLANK('New Lists'!AD225)),'New Lists'!AD225,"")</f>
        <v/>
      </c>
      <c r="C232" s="226"/>
      <c r="D232" s="618"/>
      <c r="E232" s="241"/>
      <c r="F232" s="246"/>
      <c r="G232" s="244"/>
      <c r="H232" s="158"/>
      <c r="I232" s="33"/>
      <c r="J232" s="31"/>
      <c r="K232" s="31"/>
      <c r="L232" s="32"/>
      <c r="M232" s="243"/>
      <c r="N232" s="242"/>
    </row>
    <row r="233" spans="2:14" s="4" customFormat="1">
      <c r="B233" s="253" t="str">
        <f>IF(NOT(ISBLANK('New Lists'!AD226)),'New Lists'!AD226,"")</f>
        <v/>
      </c>
      <c r="C233" s="226"/>
      <c r="D233" s="618"/>
      <c r="E233" s="241"/>
      <c r="F233" s="246"/>
      <c r="G233" s="244"/>
      <c r="H233" s="158"/>
      <c r="I233" s="33"/>
      <c r="J233" s="31"/>
      <c r="K233" s="31"/>
      <c r="L233" s="32"/>
      <c r="M233" s="243"/>
      <c r="N233" s="242"/>
    </row>
    <row r="234" spans="2:14" s="4" customFormat="1">
      <c r="B234" s="253" t="str">
        <f>IF(NOT(ISBLANK('New Lists'!AD227)),'New Lists'!AD227,"")</f>
        <v/>
      </c>
      <c r="C234" s="226"/>
      <c r="D234" s="618"/>
      <c r="E234" s="241"/>
      <c r="F234" s="246"/>
      <c r="G234" s="244"/>
      <c r="H234" s="158"/>
      <c r="I234" s="33"/>
      <c r="J234" s="31"/>
      <c r="K234" s="31"/>
      <c r="L234" s="32"/>
      <c r="M234" s="243"/>
      <c r="N234" s="242"/>
    </row>
    <row r="235" spans="2:14" s="4" customFormat="1">
      <c r="B235" s="253" t="str">
        <f>IF(NOT(ISBLANK('New Lists'!AD228)),'New Lists'!AD228,"")</f>
        <v/>
      </c>
      <c r="C235" s="226"/>
      <c r="D235" s="618"/>
      <c r="E235" s="241"/>
      <c r="F235" s="246"/>
      <c r="G235" s="244"/>
      <c r="H235" s="158"/>
      <c r="I235" s="33"/>
      <c r="J235" s="31"/>
      <c r="K235" s="31"/>
      <c r="L235" s="32"/>
      <c r="M235" s="243"/>
      <c r="N235" s="242"/>
    </row>
    <row r="236" spans="2:14" s="4" customFormat="1">
      <c r="B236" s="253" t="str">
        <f>IF(NOT(ISBLANK('New Lists'!AD229)),'New Lists'!AD229,"")</f>
        <v/>
      </c>
      <c r="C236" s="226"/>
      <c r="D236" s="618"/>
      <c r="E236" s="241"/>
      <c r="F236" s="246"/>
      <c r="G236" s="244"/>
      <c r="H236" s="158"/>
      <c r="I236" s="33"/>
      <c r="J236" s="31"/>
      <c r="K236" s="31"/>
      <c r="L236" s="32"/>
      <c r="M236" s="243"/>
      <c r="N236" s="242"/>
    </row>
    <row r="237" spans="2:14" s="4" customFormat="1">
      <c r="B237" s="253" t="str">
        <f>IF(NOT(ISBLANK('New Lists'!AD230)),'New Lists'!AD230,"")</f>
        <v/>
      </c>
      <c r="C237" s="226"/>
      <c r="D237" s="618"/>
      <c r="E237" s="241"/>
      <c r="F237" s="246"/>
      <c r="G237" s="244"/>
      <c r="H237" s="158"/>
      <c r="I237" s="33"/>
      <c r="J237" s="31"/>
      <c r="K237" s="31"/>
      <c r="L237" s="32"/>
      <c r="M237" s="243"/>
      <c r="N237" s="242"/>
    </row>
    <row r="238" spans="2:14" s="4" customFormat="1">
      <c r="B238" s="253" t="str">
        <f>IF(NOT(ISBLANK('New Lists'!AD231)),'New Lists'!AD231,"")</f>
        <v/>
      </c>
      <c r="C238" s="226"/>
      <c r="D238" s="618"/>
      <c r="E238" s="241"/>
      <c r="F238" s="246"/>
      <c r="G238" s="244"/>
      <c r="H238" s="158"/>
      <c r="I238" s="33"/>
      <c r="J238" s="31"/>
      <c r="K238" s="31"/>
      <c r="L238" s="32"/>
      <c r="M238" s="243"/>
      <c r="N238" s="242"/>
    </row>
    <row r="239" spans="2:14" s="4" customFormat="1">
      <c r="B239" s="253" t="str">
        <f>IF(NOT(ISBLANK('New Lists'!AD232)),'New Lists'!AD232,"")</f>
        <v/>
      </c>
      <c r="C239" s="226"/>
      <c r="D239" s="618"/>
      <c r="E239" s="241"/>
      <c r="F239" s="246"/>
      <c r="G239" s="244"/>
      <c r="H239" s="158"/>
      <c r="I239" s="33"/>
      <c r="J239" s="31"/>
      <c r="K239" s="31"/>
      <c r="L239" s="32"/>
      <c r="M239" s="243"/>
      <c r="N239" s="242"/>
    </row>
    <row r="240" spans="2:14" s="4" customFormat="1">
      <c r="B240" s="253" t="str">
        <f>IF(NOT(ISBLANK('New Lists'!AD233)),'New Lists'!AD233,"")</f>
        <v/>
      </c>
      <c r="C240" s="226"/>
      <c r="D240" s="618"/>
      <c r="E240" s="241"/>
      <c r="F240" s="246"/>
      <c r="G240" s="244"/>
      <c r="H240" s="158"/>
      <c r="I240" s="33"/>
      <c r="J240" s="31"/>
      <c r="K240" s="31"/>
      <c r="L240" s="32"/>
      <c r="M240" s="243"/>
      <c r="N240" s="242"/>
    </row>
    <row r="241" spans="2:14" s="4" customFormat="1">
      <c r="B241" s="253" t="str">
        <f>IF(NOT(ISBLANK('New Lists'!AD234)),'New Lists'!AD234,"")</f>
        <v/>
      </c>
      <c r="C241" s="226"/>
      <c r="D241" s="618"/>
      <c r="E241" s="241"/>
      <c r="F241" s="246"/>
      <c r="G241" s="244"/>
      <c r="H241" s="158"/>
      <c r="I241" s="33"/>
      <c r="J241" s="31"/>
      <c r="K241" s="31"/>
      <c r="L241" s="32"/>
      <c r="M241" s="243"/>
      <c r="N241" s="242"/>
    </row>
    <row r="242" spans="2:14" s="4" customFormat="1">
      <c r="B242" s="253" t="str">
        <f>IF(NOT(ISBLANK('New Lists'!AD235)),'New Lists'!AD235,"")</f>
        <v/>
      </c>
      <c r="C242" s="226"/>
      <c r="D242" s="618"/>
      <c r="E242" s="241"/>
      <c r="F242" s="246"/>
      <c r="G242" s="244"/>
      <c r="H242" s="158"/>
      <c r="I242" s="33"/>
      <c r="J242" s="31"/>
      <c r="K242" s="31"/>
      <c r="L242" s="32"/>
      <c r="M242" s="243"/>
      <c r="N242" s="242"/>
    </row>
    <row r="243" spans="2:14" s="4" customFormat="1">
      <c r="B243" s="253" t="str">
        <f>IF(NOT(ISBLANK('New Lists'!AD236)),'New Lists'!AD236,"")</f>
        <v/>
      </c>
      <c r="C243" s="226"/>
      <c r="D243" s="618"/>
      <c r="E243" s="241"/>
      <c r="F243" s="246"/>
      <c r="G243" s="244"/>
      <c r="H243" s="158"/>
      <c r="I243" s="33"/>
      <c r="J243" s="31"/>
      <c r="K243" s="31"/>
      <c r="L243" s="32"/>
      <c r="M243" s="243"/>
      <c r="N243" s="242"/>
    </row>
    <row r="244" spans="2:14" s="4" customFormat="1">
      <c r="B244" s="253" t="str">
        <f>IF(NOT(ISBLANK('New Lists'!AD237)),'New Lists'!AD237,"")</f>
        <v/>
      </c>
      <c r="C244" s="226"/>
      <c r="D244" s="618"/>
      <c r="E244" s="241"/>
      <c r="F244" s="246"/>
      <c r="G244" s="244"/>
      <c r="H244" s="158"/>
      <c r="I244" s="33"/>
      <c r="J244" s="31"/>
      <c r="K244" s="31"/>
      <c r="L244" s="32"/>
      <c r="M244" s="243"/>
      <c r="N244" s="242"/>
    </row>
    <row r="245" spans="2:14" s="4" customFormat="1">
      <c r="B245" s="253" t="str">
        <f>IF(NOT(ISBLANK('New Lists'!AD238)),'New Lists'!AD238,"")</f>
        <v/>
      </c>
      <c r="C245" s="226"/>
      <c r="D245" s="618"/>
      <c r="E245" s="241"/>
      <c r="F245" s="246"/>
      <c r="G245" s="244"/>
      <c r="H245" s="158"/>
      <c r="I245" s="33"/>
      <c r="J245" s="31"/>
      <c r="K245" s="31"/>
      <c r="L245" s="32"/>
      <c r="M245" s="243"/>
      <c r="N245" s="242"/>
    </row>
    <row r="246" spans="2:14" s="4" customFormat="1">
      <c r="B246" s="253" t="str">
        <f>IF(NOT(ISBLANK('New Lists'!AD239)),'New Lists'!AD239,"")</f>
        <v/>
      </c>
      <c r="C246" s="226"/>
      <c r="D246" s="618"/>
      <c r="E246" s="241"/>
      <c r="F246" s="246"/>
      <c r="G246" s="244"/>
      <c r="H246" s="158"/>
      <c r="I246" s="33"/>
      <c r="J246" s="31"/>
      <c r="K246" s="31"/>
      <c r="L246" s="32"/>
      <c r="M246" s="243"/>
      <c r="N246" s="242"/>
    </row>
    <row r="247" spans="2:14" s="4" customFormat="1">
      <c r="B247" s="253" t="str">
        <f>IF(NOT(ISBLANK('New Lists'!AD240)),'New Lists'!AD240,"")</f>
        <v/>
      </c>
      <c r="C247" s="226"/>
      <c r="D247" s="618"/>
      <c r="E247" s="241"/>
      <c r="F247" s="246"/>
      <c r="G247" s="244"/>
      <c r="H247" s="158"/>
      <c r="I247" s="33"/>
      <c r="J247" s="31"/>
      <c r="K247" s="31"/>
      <c r="L247" s="32"/>
      <c r="M247" s="243"/>
      <c r="N247" s="242"/>
    </row>
    <row r="248" spans="2:14" s="4" customFormat="1">
      <c r="B248" s="253" t="str">
        <f>IF(NOT(ISBLANK('New Lists'!AD241)),'New Lists'!AD241,"")</f>
        <v/>
      </c>
      <c r="C248" s="226"/>
      <c r="D248" s="618"/>
      <c r="E248" s="241"/>
      <c r="F248" s="246"/>
      <c r="G248" s="244"/>
      <c r="H248" s="158"/>
      <c r="I248" s="33"/>
      <c r="J248" s="31"/>
      <c r="K248" s="31"/>
      <c r="L248" s="32"/>
      <c r="M248" s="243"/>
      <c r="N248" s="242"/>
    </row>
    <row r="249" spans="2:14" s="4" customFormat="1">
      <c r="B249" s="253" t="str">
        <f>IF(NOT(ISBLANK('New Lists'!AD242)),'New Lists'!AD242,"")</f>
        <v/>
      </c>
      <c r="C249" s="226"/>
      <c r="D249" s="618"/>
      <c r="E249" s="241"/>
      <c r="F249" s="246"/>
      <c r="G249" s="244"/>
      <c r="H249" s="158"/>
      <c r="I249" s="33"/>
      <c r="J249" s="31"/>
      <c r="K249" s="31"/>
      <c r="L249" s="32"/>
      <c r="M249" s="243"/>
      <c r="N249" s="242"/>
    </row>
    <row r="250" spans="2:14" s="4" customFormat="1">
      <c r="B250" s="253" t="str">
        <f>IF(NOT(ISBLANK('New Lists'!AD243)),'New Lists'!AD243,"")</f>
        <v/>
      </c>
      <c r="C250" s="226"/>
      <c r="D250" s="618"/>
      <c r="E250" s="241"/>
      <c r="F250" s="246"/>
      <c r="G250" s="244"/>
      <c r="H250" s="158"/>
      <c r="I250" s="33"/>
      <c r="J250" s="31"/>
      <c r="K250" s="31"/>
      <c r="L250" s="32"/>
      <c r="M250" s="243"/>
      <c r="N250" s="242"/>
    </row>
    <row r="251" spans="2:14" s="4" customFormat="1">
      <c r="B251" s="253" t="str">
        <f>IF(NOT(ISBLANK('New Lists'!AD244)),'New Lists'!AD244,"")</f>
        <v/>
      </c>
      <c r="C251" s="226"/>
      <c r="D251" s="618"/>
      <c r="E251" s="241"/>
      <c r="F251" s="246"/>
      <c r="G251" s="244"/>
      <c r="H251" s="158"/>
      <c r="I251" s="33"/>
      <c r="J251" s="31"/>
      <c r="K251" s="31"/>
      <c r="L251" s="32"/>
      <c r="M251" s="243"/>
      <c r="N251" s="242"/>
    </row>
    <row r="252" spans="2:14" s="4" customFormat="1">
      <c r="B252" s="253" t="str">
        <f>IF(NOT(ISBLANK('New Lists'!AD245)),'New Lists'!AD245,"")</f>
        <v/>
      </c>
      <c r="C252" s="226"/>
      <c r="D252" s="618"/>
      <c r="E252" s="241"/>
      <c r="F252" s="246"/>
      <c r="G252" s="244"/>
      <c r="H252" s="158"/>
      <c r="I252" s="33"/>
      <c r="J252" s="31"/>
      <c r="K252" s="31"/>
      <c r="L252" s="32"/>
      <c r="M252" s="243"/>
      <c r="N252" s="242"/>
    </row>
    <row r="253" spans="2:14" s="4" customFormat="1">
      <c r="B253" s="253" t="str">
        <f>IF(NOT(ISBLANK('New Lists'!AD246)),'New Lists'!AD246,"")</f>
        <v/>
      </c>
      <c r="C253" s="226"/>
      <c r="D253" s="618"/>
      <c r="E253" s="241"/>
      <c r="F253" s="246"/>
      <c r="G253" s="244"/>
      <c r="H253" s="158"/>
      <c r="I253" s="33"/>
      <c r="J253" s="31"/>
      <c r="K253" s="31"/>
      <c r="L253" s="32"/>
      <c r="M253" s="243"/>
      <c r="N253" s="242"/>
    </row>
    <row r="254" spans="2:14" s="4" customFormat="1">
      <c r="B254" s="253" t="str">
        <f>IF(NOT(ISBLANK('New Lists'!AD247)),'New Lists'!AD247,"")</f>
        <v/>
      </c>
      <c r="C254" s="226"/>
      <c r="D254" s="618"/>
      <c r="E254" s="241"/>
      <c r="F254" s="246"/>
      <c r="G254" s="244"/>
      <c r="H254" s="158"/>
      <c r="I254" s="33"/>
      <c r="J254" s="31"/>
      <c r="K254" s="31"/>
      <c r="L254" s="32"/>
      <c r="M254" s="243"/>
      <c r="N254" s="242"/>
    </row>
    <row r="255" spans="2:14" s="4" customFormat="1">
      <c r="B255" s="253" t="str">
        <f>IF(NOT(ISBLANK('New Lists'!AD248)),'New Lists'!AD248,"")</f>
        <v/>
      </c>
      <c r="C255" s="226"/>
      <c r="D255" s="618"/>
      <c r="E255" s="241"/>
      <c r="F255" s="246"/>
      <c r="G255" s="244"/>
      <c r="H255" s="158"/>
      <c r="I255" s="33"/>
      <c r="J255" s="31"/>
      <c r="K255" s="31"/>
      <c r="L255" s="32"/>
      <c r="M255" s="243"/>
      <c r="N255" s="242"/>
    </row>
    <row r="256" spans="2:14" s="4" customFormat="1">
      <c r="B256" s="253" t="str">
        <f>IF(NOT(ISBLANK('New Lists'!AD249)),'New Lists'!AD249,"")</f>
        <v/>
      </c>
      <c r="C256" s="226"/>
      <c r="D256" s="618"/>
      <c r="E256" s="241"/>
      <c r="F256" s="246"/>
      <c r="G256" s="244"/>
      <c r="H256" s="158"/>
      <c r="I256" s="33"/>
      <c r="J256" s="31"/>
      <c r="K256" s="31"/>
      <c r="L256" s="32"/>
      <c r="M256" s="243"/>
      <c r="N256" s="242"/>
    </row>
    <row r="257" spans="2:14" s="4" customFormat="1">
      <c r="B257" s="253" t="str">
        <f>IF(NOT(ISBLANK('New Lists'!AD250)),'New Lists'!AD250,"")</f>
        <v/>
      </c>
      <c r="C257" s="226"/>
      <c r="D257" s="618"/>
      <c r="E257" s="241"/>
      <c r="F257" s="246"/>
      <c r="G257" s="244"/>
      <c r="H257" s="158"/>
      <c r="I257" s="33"/>
      <c r="J257" s="31"/>
      <c r="K257" s="31"/>
      <c r="L257" s="32"/>
      <c r="M257" s="243"/>
      <c r="N257" s="242"/>
    </row>
    <row r="258" spans="2:14" s="4" customFormat="1">
      <c r="B258" s="253" t="str">
        <f>IF(NOT(ISBLANK('New Lists'!AD251)),'New Lists'!AD251,"")</f>
        <v/>
      </c>
      <c r="C258" s="226"/>
      <c r="D258" s="618"/>
      <c r="E258" s="241"/>
      <c r="F258" s="246"/>
      <c r="G258" s="244"/>
      <c r="H258" s="158"/>
      <c r="I258" s="33"/>
      <c r="J258" s="31"/>
      <c r="K258" s="31"/>
      <c r="L258" s="32"/>
      <c r="M258" s="243"/>
      <c r="N258" s="242"/>
    </row>
    <row r="259" spans="2:14" s="4" customFormat="1">
      <c r="B259" s="253" t="str">
        <f>IF(NOT(ISBLANK('New Lists'!AD252)),'New Lists'!AD252,"")</f>
        <v/>
      </c>
      <c r="C259" s="226"/>
      <c r="D259" s="618"/>
      <c r="E259" s="241"/>
      <c r="F259" s="246"/>
      <c r="G259" s="244"/>
      <c r="H259" s="158"/>
      <c r="I259" s="33"/>
      <c r="J259" s="31"/>
      <c r="K259" s="31"/>
      <c r="L259" s="32"/>
      <c r="M259" s="243"/>
      <c r="N259" s="242"/>
    </row>
    <row r="260" spans="2:14" s="4" customFormat="1">
      <c r="B260" s="253" t="str">
        <f>IF(NOT(ISBLANK('New Lists'!AD253)),'New Lists'!AD253,"")</f>
        <v/>
      </c>
      <c r="C260" s="226"/>
      <c r="D260" s="618"/>
      <c r="E260" s="241"/>
      <c r="F260" s="246"/>
      <c r="G260" s="244"/>
      <c r="H260" s="158"/>
      <c r="I260" s="33"/>
      <c r="J260" s="31"/>
      <c r="K260" s="31"/>
      <c r="L260" s="32"/>
      <c r="M260" s="243"/>
      <c r="N260" s="242"/>
    </row>
    <row r="261" spans="2:14" s="4" customFormat="1">
      <c r="B261" s="253" t="str">
        <f>IF(NOT(ISBLANK('New Lists'!AD254)),'New Lists'!AD254,"")</f>
        <v/>
      </c>
      <c r="C261" s="226"/>
      <c r="D261" s="618"/>
      <c r="E261" s="241"/>
      <c r="F261" s="246"/>
      <c r="G261" s="244"/>
      <c r="H261" s="158"/>
      <c r="I261" s="33"/>
      <c r="J261" s="31"/>
      <c r="K261" s="31"/>
      <c r="L261" s="32"/>
      <c r="M261" s="243"/>
      <c r="N261" s="242"/>
    </row>
    <row r="262" spans="2:14" s="4" customFormat="1">
      <c r="B262" s="253" t="str">
        <f>IF(NOT(ISBLANK('New Lists'!AD255)),'New Lists'!AD255,"")</f>
        <v/>
      </c>
      <c r="C262" s="226"/>
      <c r="D262" s="618"/>
      <c r="E262" s="241"/>
      <c r="F262" s="246"/>
      <c r="G262" s="244"/>
      <c r="H262" s="158"/>
      <c r="I262" s="33"/>
      <c r="J262" s="31"/>
      <c r="K262" s="31"/>
      <c r="L262" s="32"/>
      <c r="M262" s="243"/>
      <c r="N262" s="242"/>
    </row>
    <row r="263" spans="2:14" s="4" customFormat="1">
      <c r="B263" s="253" t="str">
        <f>IF(NOT(ISBLANK('New Lists'!AD256)),'New Lists'!AD256,"")</f>
        <v/>
      </c>
      <c r="C263" s="226"/>
      <c r="D263" s="618"/>
      <c r="E263" s="241"/>
      <c r="F263" s="246"/>
      <c r="G263" s="244"/>
      <c r="H263" s="158"/>
      <c r="I263" s="33"/>
      <c r="J263" s="31"/>
      <c r="K263" s="31"/>
      <c r="L263" s="32"/>
      <c r="M263" s="243"/>
      <c r="N263" s="242"/>
    </row>
    <row r="264" spans="2:14" s="4" customFormat="1">
      <c r="B264" s="253" t="str">
        <f>IF(NOT(ISBLANK('New Lists'!AD257)),'New Lists'!AD257,"")</f>
        <v/>
      </c>
      <c r="C264" s="226"/>
      <c r="D264" s="618"/>
      <c r="E264" s="241"/>
      <c r="F264" s="246"/>
      <c r="G264" s="244"/>
      <c r="H264" s="158"/>
      <c r="I264" s="33"/>
      <c r="J264" s="31"/>
      <c r="K264" s="31"/>
      <c r="L264" s="32"/>
      <c r="M264" s="243"/>
      <c r="N264" s="242"/>
    </row>
    <row r="265" spans="2:14" s="4" customFormat="1">
      <c r="B265" s="253" t="str">
        <f>IF(NOT(ISBLANK('New Lists'!AD258)),'New Lists'!AD258,"")</f>
        <v/>
      </c>
      <c r="C265" s="226"/>
      <c r="D265" s="618"/>
      <c r="E265" s="241"/>
      <c r="F265" s="246"/>
      <c r="G265" s="244"/>
      <c r="H265" s="158"/>
      <c r="I265" s="33"/>
      <c r="J265" s="31"/>
      <c r="K265" s="31"/>
      <c r="L265" s="32"/>
      <c r="M265" s="243"/>
      <c r="N265" s="242"/>
    </row>
    <row r="266" spans="2:14" s="4" customFormat="1">
      <c r="B266" s="253" t="str">
        <f>IF(NOT(ISBLANK('New Lists'!AD259)),'New Lists'!AD259,"")</f>
        <v/>
      </c>
      <c r="C266" s="226"/>
      <c r="D266" s="618"/>
      <c r="E266" s="241"/>
      <c r="F266" s="246"/>
      <c r="G266" s="244"/>
      <c r="H266" s="158"/>
      <c r="I266" s="33"/>
      <c r="J266" s="31"/>
      <c r="K266" s="31"/>
      <c r="L266" s="32"/>
      <c r="M266" s="243"/>
      <c r="N266" s="242"/>
    </row>
    <row r="267" spans="2:14" s="4" customFormat="1">
      <c r="B267" s="253" t="str">
        <f>IF(NOT(ISBLANK('New Lists'!AD260)),'New Lists'!AD260,"")</f>
        <v/>
      </c>
      <c r="C267" s="226"/>
      <c r="D267" s="618"/>
      <c r="E267" s="241"/>
      <c r="F267" s="246"/>
      <c r="G267" s="244"/>
      <c r="H267" s="158"/>
      <c r="I267" s="33"/>
      <c r="J267" s="31"/>
      <c r="K267" s="31"/>
      <c r="L267" s="32"/>
      <c r="M267" s="243"/>
      <c r="N267" s="242"/>
    </row>
    <row r="268" spans="2:14" s="4" customFormat="1">
      <c r="B268" s="253" t="str">
        <f>IF(NOT(ISBLANK('New Lists'!AD261)),'New Lists'!AD261,"")</f>
        <v/>
      </c>
      <c r="C268" s="226"/>
      <c r="D268" s="618"/>
      <c r="E268" s="241"/>
      <c r="F268" s="246"/>
      <c r="G268" s="244"/>
      <c r="H268" s="158"/>
      <c r="I268" s="33"/>
      <c r="J268" s="31"/>
      <c r="K268" s="31"/>
      <c r="L268" s="32"/>
      <c r="M268" s="243"/>
      <c r="N268" s="242"/>
    </row>
    <row r="269" spans="2:14" s="4" customFormat="1">
      <c r="B269" s="253" t="str">
        <f>IF(NOT(ISBLANK('New Lists'!AD262)),'New Lists'!AD262,"")</f>
        <v/>
      </c>
      <c r="C269" s="226"/>
      <c r="D269" s="618"/>
      <c r="E269" s="241"/>
      <c r="F269" s="246"/>
      <c r="G269" s="244"/>
      <c r="H269" s="158"/>
      <c r="I269" s="33"/>
      <c r="J269" s="31"/>
      <c r="K269" s="31"/>
      <c r="L269" s="32"/>
      <c r="M269" s="243"/>
      <c r="N269" s="242"/>
    </row>
    <row r="270" spans="2:14" s="4" customFormat="1">
      <c r="B270" s="253" t="str">
        <f>IF(NOT(ISBLANK('New Lists'!AD263)),'New Lists'!AD263,"")</f>
        <v/>
      </c>
      <c r="C270" s="226"/>
      <c r="D270" s="618"/>
      <c r="E270" s="241"/>
      <c r="F270" s="246"/>
      <c r="G270" s="244"/>
      <c r="H270" s="158"/>
      <c r="I270" s="33"/>
      <c r="J270" s="31"/>
      <c r="K270" s="31"/>
      <c r="L270" s="32"/>
      <c r="M270" s="243"/>
      <c r="N270" s="242"/>
    </row>
    <row r="271" spans="2:14" s="4" customFormat="1">
      <c r="B271" s="253" t="str">
        <f>IF(NOT(ISBLANK('New Lists'!AD264)),'New Lists'!AD264,"")</f>
        <v/>
      </c>
      <c r="C271" s="226"/>
      <c r="D271" s="618"/>
      <c r="E271" s="241"/>
      <c r="F271" s="246"/>
      <c r="G271" s="244"/>
      <c r="H271" s="158"/>
      <c r="I271" s="33"/>
      <c r="J271" s="31"/>
      <c r="K271" s="31"/>
      <c r="L271" s="32"/>
      <c r="M271" s="243"/>
      <c r="N271" s="242"/>
    </row>
    <row r="272" spans="2:14" s="4" customFormat="1">
      <c r="B272" s="253" t="str">
        <f>IF(NOT(ISBLANK('New Lists'!AD265)),'New Lists'!AD265,"")</f>
        <v/>
      </c>
      <c r="C272" s="226"/>
      <c r="D272" s="618"/>
      <c r="E272" s="241"/>
      <c r="F272" s="246"/>
      <c r="G272" s="244"/>
      <c r="H272" s="158"/>
      <c r="I272" s="33"/>
      <c r="J272" s="31"/>
      <c r="K272" s="31"/>
      <c r="L272" s="32"/>
      <c r="M272" s="243"/>
      <c r="N272" s="242"/>
    </row>
    <row r="273" spans="2:14" s="4" customFormat="1">
      <c r="B273" s="253" t="str">
        <f>IF(NOT(ISBLANK('New Lists'!AD266)),'New Lists'!AD266,"")</f>
        <v/>
      </c>
      <c r="C273" s="226"/>
      <c r="D273" s="618"/>
      <c r="E273" s="241"/>
      <c r="F273" s="246"/>
      <c r="G273" s="244"/>
      <c r="H273" s="158"/>
      <c r="I273" s="33"/>
      <c r="J273" s="31"/>
      <c r="K273" s="31"/>
      <c r="L273" s="32"/>
      <c r="M273" s="243"/>
      <c r="N273" s="242"/>
    </row>
    <row r="274" spans="2:14" s="4" customFormat="1">
      <c r="B274" s="253" t="str">
        <f>IF(NOT(ISBLANK('New Lists'!AD267)),'New Lists'!AD267,"")</f>
        <v/>
      </c>
      <c r="C274" s="226"/>
      <c r="D274" s="618"/>
      <c r="E274" s="241"/>
      <c r="F274" s="246"/>
      <c r="G274" s="244"/>
      <c r="H274" s="158"/>
      <c r="I274" s="33"/>
      <c r="J274" s="31"/>
      <c r="K274" s="31"/>
      <c r="L274" s="32"/>
      <c r="M274" s="243"/>
      <c r="N274" s="242"/>
    </row>
    <row r="275" spans="2:14" s="4" customFormat="1">
      <c r="B275" s="253" t="str">
        <f>IF(NOT(ISBLANK('New Lists'!AD268)),'New Lists'!AD268,"")</f>
        <v/>
      </c>
      <c r="C275" s="226"/>
      <c r="D275" s="618"/>
      <c r="E275" s="241"/>
      <c r="F275" s="246"/>
      <c r="G275" s="244"/>
      <c r="H275" s="158"/>
      <c r="I275" s="33"/>
      <c r="J275" s="31"/>
      <c r="K275" s="31"/>
      <c r="L275" s="32"/>
      <c r="M275" s="243"/>
      <c r="N275" s="242"/>
    </row>
    <row r="276" spans="2:14" s="4" customFormat="1">
      <c r="B276" s="253" t="str">
        <f>IF(NOT(ISBLANK('New Lists'!AD269)),'New Lists'!AD269,"")</f>
        <v/>
      </c>
      <c r="C276" s="226"/>
      <c r="D276" s="618"/>
      <c r="E276" s="241"/>
      <c r="F276" s="246"/>
      <c r="G276" s="244"/>
      <c r="H276" s="158"/>
      <c r="I276" s="33"/>
      <c r="J276" s="31"/>
      <c r="K276" s="31"/>
      <c r="L276" s="32"/>
      <c r="M276" s="243"/>
      <c r="N276" s="242"/>
    </row>
    <row r="277" spans="2:14" s="4" customFormat="1">
      <c r="B277" s="253" t="str">
        <f>IF(NOT(ISBLANK('New Lists'!AD270)),'New Lists'!AD270,"")</f>
        <v/>
      </c>
      <c r="C277" s="226"/>
      <c r="D277" s="618"/>
      <c r="E277" s="241"/>
      <c r="F277" s="246"/>
      <c r="G277" s="244"/>
      <c r="H277" s="158"/>
      <c r="I277" s="33"/>
      <c r="J277" s="31"/>
      <c r="K277" s="31"/>
      <c r="L277" s="32"/>
      <c r="M277" s="243"/>
      <c r="N277" s="242"/>
    </row>
    <row r="278" spans="2:14" s="4" customFormat="1">
      <c r="B278" s="253" t="str">
        <f>IF(NOT(ISBLANK('New Lists'!AD271)),'New Lists'!AD271,"")</f>
        <v/>
      </c>
      <c r="C278" s="226"/>
      <c r="D278" s="618"/>
      <c r="E278" s="241"/>
      <c r="F278" s="246"/>
      <c r="G278" s="244"/>
      <c r="H278" s="158"/>
      <c r="I278" s="33"/>
      <c r="J278" s="31"/>
      <c r="K278" s="31"/>
      <c r="L278" s="32"/>
      <c r="M278" s="243"/>
      <c r="N278" s="242"/>
    </row>
    <row r="279" spans="2:14" s="4" customFormat="1">
      <c r="B279" s="253" t="str">
        <f>IF(NOT(ISBLANK('New Lists'!AD272)),'New Lists'!AD272,"")</f>
        <v/>
      </c>
      <c r="C279" s="226"/>
      <c r="D279" s="618"/>
      <c r="E279" s="241"/>
      <c r="F279" s="246"/>
      <c r="G279" s="244"/>
      <c r="H279" s="158"/>
      <c r="I279" s="33"/>
      <c r="J279" s="31"/>
      <c r="K279" s="31"/>
      <c r="L279" s="32"/>
      <c r="M279" s="243"/>
      <c r="N279" s="242"/>
    </row>
    <row r="280" spans="2:14" s="4" customFormat="1">
      <c r="B280" s="253" t="str">
        <f>IF(NOT(ISBLANK('New Lists'!AD273)),'New Lists'!AD273,"")</f>
        <v/>
      </c>
      <c r="C280" s="226"/>
      <c r="D280" s="618"/>
      <c r="E280" s="241"/>
      <c r="F280" s="246"/>
      <c r="G280" s="244"/>
      <c r="H280" s="158"/>
      <c r="I280" s="33"/>
      <c r="J280" s="31"/>
      <c r="K280" s="31"/>
      <c r="L280" s="32"/>
      <c r="M280" s="243"/>
      <c r="N280" s="242"/>
    </row>
    <row r="281" spans="2:14" s="4" customFormat="1">
      <c r="B281" s="253" t="str">
        <f>IF(NOT(ISBLANK('New Lists'!AD274)),'New Lists'!AD274,"")</f>
        <v/>
      </c>
      <c r="C281" s="226"/>
      <c r="D281" s="618"/>
      <c r="E281" s="241"/>
      <c r="F281" s="246"/>
      <c r="G281" s="244"/>
      <c r="H281" s="158"/>
      <c r="I281" s="33"/>
      <c r="J281" s="31"/>
      <c r="K281" s="31"/>
      <c r="L281" s="32"/>
      <c r="M281" s="243"/>
      <c r="N281" s="242"/>
    </row>
    <row r="282" spans="2:14" s="4" customFormat="1">
      <c r="B282" s="253" t="str">
        <f>IF(NOT(ISBLANK('New Lists'!AD275)),'New Lists'!AD275,"")</f>
        <v/>
      </c>
      <c r="C282" s="226"/>
      <c r="D282" s="618"/>
      <c r="E282" s="241"/>
      <c r="F282" s="246"/>
      <c r="G282" s="244"/>
      <c r="H282" s="158"/>
      <c r="I282" s="33"/>
      <c r="J282" s="31"/>
      <c r="K282" s="31"/>
      <c r="L282" s="32"/>
      <c r="M282" s="243"/>
      <c r="N282" s="242"/>
    </row>
    <row r="283" spans="2:14" s="4" customFormat="1">
      <c r="B283" s="253" t="str">
        <f>IF(NOT(ISBLANK('New Lists'!AD276)),'New Lists'!AD276,"")</f>
        <v/>
      </c>
      <c r="C283" s="226"/>
      <c r="D283" s="618"/>
      <c r="E283" s="241"/>
      <c r="F283" s="246"/>
      <c r="G283" s="244"/>
      <c r="H283" s="158"/>
      <c r="I283" s="33"/>
      <c r="J283" s="31"/>
      <c r="K283" s="31"/>
      <c r="L283" s="32"/>
      <c r="M283" s="243"/>
      <c r="N283" s="242"/>
    </row>
    <row r="284" spans="2:14" s="4" customFormat="1">
      <c r="B284" s="253" t="str">
        <f>IF(NOT(ISBLANK('New Lists'!AD277)),'New Lists'!AD277,"")</f>
        <v/>
      </c>
      <c r="C284" s="226"/>
      <c r="D284" s="618"/>
      <c r="E284" s="241"/>
      <c r="F284" s="246"/>
      <c r="G284" s="244"/>
      <c r="H284" s="158"/>
      <c r="I284" s="33"/>
      <c r="J284" s="31"/>
      <c r="K284" s="31"/>
      <c r="L284" s="32"/>
      <c r="M284" s="243"/>
      <c r="N284" s="242"/>
    </row>
    <row r="285" spans="2:14" s="4" customFormat="1">
      <c r="B285" s="253" t="str">
        <f>IF(NOT(ISBLANK('New Lists'!AD278)),'New Lists'!AD278,"")</f>
        <v/>
      </c>
      <c r="C285" s="226"/>
      <c r="D285" s="618"/>
      <c r="E285" s="241"/>
      <c r="F285" s="246"/>
      <c r="G285" s="244"/>
      <c r="H285" s="158"/>
      <c r="I285" s="33"/>
      <c r="J285" s="31"/>
      <c r="K285" s="31"/>
      <c r="L285" s="32"/>
      <c r="M285" s="243"/>
      <c r="N285" s="242"/>
    </row>
    <row r="286" spans="2:14" s="4" customFormat="1">
      <c r="B286" s="253" t="str">
        <f>IF(NOT(ISBLANK('New Lists'!AD279)),'New Lists'!AD279,"")</f>
        <v/>
      </c>
      <c r="C286" s="226"/>
      <c r="D286" s="618"/>
      <c r="E286" s="241"/>
      <c r="F286" s="246"/>
      <c r="G286" s="244"/>
      <c r="H286" s="158"/>
      <c r="I286" s="33"/>
      <c r="J286" s="31"/>
      <c r="K286" s="31"/>
      <c r="L286" s="32"/>
      <c r="M286" s="243"/>
      <c r="N286" s="242"/>
    </row>
    <row r="287" spans="2:14" s="4" customFormat="1">
      <c r="B287" s="253" t="str">
        <f>IF(NOT(ISBLANK('New Lists'!AD280)),'New Lists'!AD280,"")</f>
        <v/>
      </c>
      <c r="C287" s="226"/>
      <c r="D287" s="618"/>
      <c r="E287" s="241"/>
      <c r="F287" s="246"/>
      <c r="G287" s="244"/>
      <c r="H287" s="158"/>
      <c r="I287" s="33"/>
      <c r="J287" s="31"/>
      <c r="K287" s="31"/>
      <c r="L287" s="32"/>
      <c r="M287" s="243"/>
      <c r="N287" s="242"/>
    </row>
    <row r="288" spans="2:14" s="4" customFormat="1">
      <c r="B288" s="253" t="str">
        <f>IF(NOT(ISBLANK('New Lists'!AD281)),'New Lists'!AD281,"")</f>
        <v/>
      </c>
      <c r="C288" s="226"/>
      <c r="D288" s="618"/>
      <c r="E288" s="241"/>
      <c r="F288" s="246"/>
      <c r="G288" s="244"/>
      <c r="H288" s="158"/>
      <c r="I288" s="33"/>
      <c r="J288" s="31"/>
      <c r="K288" s="31"/>
      <c r="L288" s="32"/>
      <c r="M288" s="243"/>
      <c r="N288" s="242"/>
    </row>
    <row r="289" spans="2:14" s="4" customFormat="1">
      <c r="B289" s="253" t="str">
        <f>IF(NOT(ISBLANK('New Lists'!AD282)),'New Lists'!AD282,"")</f>
        <v/>
      </c>
      <c r="C289" s="226"/>
      <c r="D289" s="618"/>
      <c r="E289" s="241"/>
      <c r="F289" s="246"/>
      <c r="G289" s="244"/>
      <c r="H289" s="158"/>
      <c r="I289" s="33"/>
      <c r="J289" s="31"/>
      <c r="K289" s="31"/>
      <c r="L289" s="32"/>
      <c r="M289" s="243"/>
      <c r="N289" s="242"/>
    </row>
    <row r="290" spans="2:14" s="4" customFormat="1">
      <c r="B290" s="253" t="str">
        <f>IF(NOT(ISBLANK('New Lists'!AD283)),'New Lists'!AD283,"")</f>
        <v/>
      </c>
      <c r="C290" s="226"/>
      <c r="D290" s="618"/>
      <c r="E290" s="241"/>
      <c r="F290" s="246"/>
      <c r="G290" s="244"/>
      <c r="H290" s="158"/>
      <c r="I290" s="33"/>
      <c r="J290" s="31"/>
      <c r="K290" s="31"/>
      <c r="L290" s="32"/>
      <c r="M290" s="243"/>
      <c r="N290" s="242"/>
    </row>
    <row r="291" spans="2:14" s="4" customFormat="1" ht="13.5" thickBot="1">
      <c r="B291" s="253" t="str">
        <f>IF(NOT(ISBLANK('New Lists'!AD284)),'New Lists'!AD284,"")</f>
        <v/>
      </c>
      <c r="C291" s="226"/>
      <c r="D291" s="618"/>
      <c r="E291" s="241"/>
      <c r="F291" s="246"/>
      <c r="G291" s="244"/>
      <c r="H291" s="158"/>
      <c r="I291" s="33"/>
      <c r="J291" s="31"/>
      <c r="K291" s="31"/>
      <c r="L291" s="32"/>
      <c r="M291" s="243"/>
      <c r="N291" s="242"/>
    </row>
    <row r="292" spans="2:14" ht="35.1" customHeight="1" thickBot="1">
      <c r="B292" s="344" t="s">
        <v>105</v>
      </c>
      <c r="C292" s="1070"/>
      <c r="D292" s="1010"/>
      <c r="E292" s="1010"/>
      <c r="F292" s="1010"/>
      <c r="G292" s="1010"/>
      <c r="H292" s="1010"/>
      <c r="I292" s="1010"/>
      <c r="J292" s="1010"/>
      <c r="K292" s="1010"/>
      <c r="L292" s="1010"/>
      <c r="M292" s="1010"/>
      <c r="N292" s="1011"/>
    </row>
    <row r="293" spans="2:14" ht="15.75" customHeight="1" thickBot="1">
      <c r="B293" s="1012" t="s">
        <v>5</v>
      </c>
      <c r="C293" s="1013"/>
      <c r="D293" s="1013"/>
      <c r="E293" s="1013"/>
      <c r="F293" s="1013"/>
      <c r="G293" s="1013"/>
      <c r="H293" s="1013"/>
      <c r="I293" s="1013"/>
      <c r="J293" s="1013"/>
      <c r="K293" s="1013"/>
      <c r="L293" s="1013"/>
      <c r="M293" s="1013"/>
      <c r="N293" s="1014"/>
    </row>
    <row r="295" spans="2:14">
      <c r="B295" s="254"/>
      <c r="G295" s="9"/>
    </row>
  </sheetData>
  <sheetProtection algorithmName="SHA-512" hashValue="qCo6rXXJaGkpEbuW8AbmYeTyRabOEMfSoIB4i/8h+6vaJFAUYO4TBLSMZ7U/cQ6ri2e3PpWAKDbzVAW67VjFpg==" saltValue="aqS2YDyD+wioKM+K7GO/0A==" spinCount="100000" sheet="1" objects="1" scenarios="1"/>
  <mergeCells count="8">
    <mergeCell ref="B293:N293"/>
    <mergeCell ref="G6:M6"/>
    <mergeCell ref="B7:B8"/>
    <mergeCell ref="B3:N3"/>
    <mergeCell ref="B5:N5"/>
    <mergeCell ref="E6:F6"/>
    <mergeCell ref="C292:N292"/>
    <mergeCell ref="B4:N4"/>
  </mergeCells>
  <phoneticPr fontId="13" type="noConversion"/>
  <conditionalFormatting sqref="C9:N291">
    <cfRule type="expression" dxfId="2" priority="3">
      <formula>$B9=""</formula>
    </cfRule>
  </conditionalFormatting>
  <dataValidations xWindow="1702" yWindow="535" count="16">
    <dataValidation allowBlank="1" showInputMessage="1" showErrorMessage="1" promptTitle="Supplier Share of Material" prompt="Of the total amount (by volume) of this item acquired by your organization, how much did the Top Supplier provide in 2023?" sqref="L8" xr:uid="{D5DB1FF3-FDE8-4024-96B8-C923265850A2}"/>
    <dataValidation type="list" allowBlank="1" showInputMessage="1" showErrorMessage="1" sqref="J9:J291" xr:uid="{B638D56B-07A3-452C-813E-0FFE4BEA64FB}">
      <formula1>Country</formula1>
    </dataValidation>
    <dataValidation type="whole" operator="greaterThanOrEqual" allowBlank="1" showInputMessage="1" showErrorMessage="1" sqref="C9:C291" xr:uid="{5BB2E07D-6B65-4207-904E-73D3BA43620E}">
      <formula1>0</formula1>
    </dataValidation>
    <dataValidation type="decimal" allowBlank="1" showInputMessage="1" showErrorMessage="1" sqref="L9:L291" xr:uid="{D92D75AC-DEC6-4E8C-9030-15CD94EFF8FC}">
      <formula1>0</formula1>
      <formula2>1</formula2>
    </dataValidation>
    <dataValidation allowBlank="1" showInputMessage="1" showErrorMessage="1" promptTitle="Average Supplier Lead Time" prompt="What was the average length of time between the Top Supplier confirming an order from your organization and that order arriving at your facility in 2023?" sqref="K8" xr:uid="{50964D4E-1FAA-4D2F-871B-19E59B5ACF8C}"/>
    <dataValidation type="whole" allowBlank="1" showInputMessage="1" showErrorMessage="1" sqref="K9:K291" xr:uid="{59692F7B-25AD-4866-9656-59CE116C4040}">
      <formula1>0</formula1>
      <formula2>1000</formula2>
    </dataValidation>
    <dataValidation allowBlank="1" showInputMessage="1" showErrorMessage="1" promptTitle="Assessment of Alt. Suppliers" prompt="Identify whether you are aware of other organizations that provide this product or an essentially equivalent product." sqref="M8" xr:uid="{113D84FA-3AF6-4192-AFF0-421180E061E7}"/>
    <dataValidation allowBlank="1" showErrorMessage="1" promptTitle="Alternate Suppliers" prompt="Are there other suppliers that could provide this item to your organization?" sqref="E8" xr:uid="{1CECD8DF-7EE6-475D-99A6-2E39E2F04160}"/>
    <dataValidation allowBlank="1" showErrorMessage="1" promptTitle="Alternate Suppliers" sqref="F8" xr:uid="{C21729FE-9DA8-4426-BA91-5EBDFEFD0ACA}"/>
    <dataValidation type="list" allowBlank="1" sqref="F9:F291" xr:uid="{6A88EAFB-BC25-455D-AE49-FECFFE215753}">
      <formula1>Reason_for_Difficulty</formula1>
    </dataValidation>
    <dataValidation allowBlank="1" showInputMessage="1" showErrorMessage="1" promptTitle="Total Number of Suppliers" prompt="How many direct suppliers does your organization typically have for this item?" sqref="C8" xr:uid="{4384524F-F0CC-426B-BD13-3F40B34D2C50}"/>
    <dataValidation type="list" allowBlank="1" showInputMessage="1" showErrorMessage="1" sqref="M9:M291" xr:uid="{6C18A30E-FB09-43F1-82A0-698EA572C0DE}">
      <formula1>Alternative_Source</formula1>
    </dataValidation>
    <dataValidation type="list" allowBlank="1" showInputMessage="1" showErrorMessage="1" sqref="E9:E291" xr:uid="{617740E9-FE17-4028-8635-7FC87B862C1E}">
      <formula1>Source_Difficulty</formula1>
    </dataValidation>
    <dataValidation allowBlank="1" showInputMessage="1" showErrorMessage="1" promptTitle="Harmonized Tariff Schedule Code" sqref="D8" xr:uid="{0489DA2C-DB31-4FDA-909F-D37BF6A2BD3E}"/>
    <dataValidation allowBlank="1" showInputMessage="1" showErrorMessage="1" promptTitle="Country of Origin" prompt="The country where the item is manufactured or produced." sqref="G8" xr:uid="{114934C9-7EAF-4DBE-8187-F6183CFE2EC5}"/>
    <dataValidation operator="greaterThanOrEqual" allowBlank="1" showInputMessage="1" showErrorMessage="1" sqref="D9:D291" xr:uid="{13636E38-5C05-4733-AFF0-B492A8324D5A}"/>
  </dataValidations>
  <hyperlinks>
    <hyperlink ref="N2" location="'6. Customers'!A1" display="Next Page" xr:uid="{8A5555B2-44B4-4618-A9FE-54D837B0F887}"/>
    <hyperlink ref="B2" location="'4. KSM Capabilities'!A1" display="Previous Page" xr:uid="{63330789-EF02-4DE7-BCD0-68DAFB6B3511}"/>
  </hyperlinks>
  <pageMargins left="0.7" right="0.7" top="0.75" bottom="0.75" header="0.3" footer="0.3"/>
  <pageSetup orientation="landscape" r:id="rId1"/>
  <ignoredErrors>
    <ignoredError sqref="C7 D7:N7" numberStoredAsText="1"/>
  </ignoredErrors>
  <drawing r:id="rId2"/>
  <extLst>
    <ext xmlns:x14="http://schemas.microsoft.com/office/spreadsheetml/2009/9/main" uri="{CCE6A557-97BC-4b89-ADB6-D9C93CAAB3DF}">
      <x14:dataValidations xmlns:xm="http://schemas.microsoft.com/office/excel/2006/main" xWindow="1702" yWindow="535" count="1">
        <x14:dataValidation type="list" allowBlank="1" showInputMessage="1" showErrorMessage="1" xr:uid="{ADBCFD10-35A9-4272-AD6D-1613DD9FE261}">
          <x14:formula1>
            <xm:f>'New Lists'!$AV$2:$AV$237</xm:f>
          </x14:formula1>
          <xm:sqref>G9:G291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4396D-30F4-4033-A608-0A204A40D980}">
  <sheetPr codeName="Sheet11"/>
  <dimension ref="B1:P36"/>
  <sheetViews>
    <sheetView showGridLines="0" zoomScale="80" zoomScaleNormal="80" workbookViewId="0"/>
  </sheetViews>
  <sheetFormatPr defaultColWidth="9.140625" defaultRowHeight="12.75"/>
  <cols>
    <col min="1" max="1" width="9.140625" style="5"/>
    <col min="2" max="2" width="3.5703125" style="5" customWidth="1"/>
    <col min="3" max="3" width="3.5703125" style="272" customWidth="1"/>
    <col min="4" max="4" width="38.140625" style="5" customWidth="1"/>
    <col min="5" max="5" width="26.7109375" style="5" customWidth="1"/>
    <col min="6" max="6" width="35.7109375" style="5" customWidth="1"/>
    <col min="7" max="7" width="46.28515625" style="5" customWidth="1"/>
    <col min="8" max="8" width="24.85546875" style="272" customWidth="1"/>
    <col min="9" max="9" width="37" style="5" customWidth="1"/>
    <col min="10" max="10" width="24.85546875" style="5" customWidth="1"/>
    <col min="11" max="11" width="33.42578125" style="5" customWidth="1"/>
    <col min="12" max="15" width="9.140625" style="5"/>
    <col min="16" max="16" width="17" style="5" customWidth="1"/>
    <col min="17" max="16384" width="9.140625" style="5"/>
  </cols>
  <sheetData>
    <row r="1" spans="2:16" s="272" customFormat="1" ht="13.5" thickBot="1"/>
    <row r="2" spans="2:16" s="3" customFormat="1" ht="18.75" customHeight="1" thickBot="1">
      <c r="B2" s="885" t="s">
        <v>6</v>
      </c>
      <c r="C2" s="905"/>
      <c r="D2" s="905"/>
      <c r="E2" s="20"/>
      <c r="F2" s="20"/>
      <c r="G2" s="20"/>
      <c r="H2" s="20"/>
      <c r="I2" s="20"/>
      <c r="J2" s="20"/>
      <c r="K2" s="274" t="s">
        <v>0</v>
      </c>
    </row>
    <row r="3" spans="2:16" ht="19.350000000000001" customHeight="1" thickBot="1">
      <c r="B3" s="913" t="s">
        <v>1571</v>
      </c>
      <c r="C3" s="914"/>
      <c r="D3" s="1085"/>
      <c r="E3" s="1085"/>
      <c r="F3" s="1085"/>
      <c r="G3" s="1085"/>
      <c r="H3" s="1085"/>
      <c r="I3" s="1085"/>
      <c r="J3" s="1085"/>
      <c r="K3" s="1086"/>
    </row>
    <row r="4" spans="2:16" ht="71.099999999999994" customHeight="1">
      <c r="B4" s="1102" t="s">
        <v>8</v>
      </c>
      <c r="C4" s="1100" t="s">
        <v>1766</v>
      </c>
      <c r="D4" s="1100"/>
      <c r="E4" s="1100"/>
      <c r="F4" s="1100"/>
      <c r="G4" s="1100"/>
      <c r="H4" s="1100"/>
      <c r="I4" s="1100"/>
      <c r="J4" s="1100"/>
      <c r="K4" s="1101"/>
    </row>
    <row r="5" spans="2:16" ht="16.899999999999999" customHeight="1">
      <c r="B5" s="1103"/>
      <c r="C5" s="1082" t="s">
        <v>865</v>
      </c>
      <c r="D5" s="1083"/>
      <c r="E5" s="1083"/>
      <c r="F5" s="1084"/>
      <c r="G5" s="1073" t="s">
        <v>866</v>
      </c>
      <c r="H5" s="1074"/>
      <c r="I5" s="1074"/>
      <c r="J5" s="1074"/>
      <c r="K5" s="1075"/>
    </row>
    <row r="6" spans="2:16" s="10" customFormat="1" ht="45.6" customHeight="1" thickBot="1">
      <c r="B6" s="1103"/>
      <c r="C6" s="1080" t="s">
        <v>867</v>
      </c>
      <c r="D6" s="1081"/>
      <c r="E6" s="138" t="s">
        <v>863</v>
      </c>
      <c r="F6" s="142" t="s">
        <v>864</v>
      </c>
      <c r="G6" s="126" t="s">
        <v>862</v>
      </c>
      <c r="H6" s="281" t="s">
        <v>1770</v>
      </c>
      <c r="I6" s="281" t="s">
        <v>1123</v>
      </c>
      <c r="J6" s="266" t="s">
        <v>1523</v>
      </c>
      <c r="K6" s="142" t="s">
        <v>1763</v>
      </c>
      <c r="L6" s="5"/>
      <c r="O6" s="1071"/>
      <c r="P6" s="1071"/>
    </row>
    <row r="7" spans="2:16" ht="31.5" customHeight="1">
      <c r="B7" s="1103"/>
      <c r="C7" s="405" t="s">
        <v>85</v>
      </c>
      <c r="D7" s="403"/>
      <c r="E7" s="136"/>
      <c r="F7" s="143"/>
      <c r="G7" s="137"/>
      <c r="H7" s="397"/>
      <c r="I7" s="102"/>
      <c r="J7" s="351"/>
      <c r="K7" s="417"/>
    </row>
    <row r="8" spans="2:16" ht="31.5" customHeight="1">
      <c r="B8" s="1103"/>
      <c r="C8" s="419" t="s">
        <v>86</v>
      </c>
      <c r="D8" s="347"/>
      <c r="E8" s="144"/>
      <c r="F8" s="145"/>
      <c r="G8" s="103"/>
      <c r="H8" s="136"/>
      <c r="I8" s="102"/>
      <c r="J8" s="351"/>
      <c r="K8" s="596"/>
    </row>
    <row r="9" spans="2:16" ht="31.5" customHeight="1">
      <c r="B9" s="1103"/>
      <c r="C9" s="419" t="s">
        <v>87</v>
      </c>
      <c r="D9" s="347"/>
      <c r="E9" s="144"/>
      <c r="F9" s="145"/>
      <c r="G9" s="103"/>
      <c r="H9" s="144"/>
      <c r="I9" s="100"/>
      <c r="J9" s="350"/>
      <c r="K9" s="596"/>
    </row>
    <row r="10" spans="2:16" ht="31.5" customHeight="1">
      <c r="B10" s="1103"/>
      <c r="C10" s="419" t="s">
        <v>89</v>
      </c>
      <c r="D10" s="347"/>
      <c r="E10" s="144"/>
      <c r="F10" s="145"/>
      <c r="G10" s="104"/>
      <c r="H10" s="394"/>
      <c r="I10" s="100"/>
      <c r="J10" s="350"/>
      <c r="K10" s="596"/>
    </row>
    <row r="11" spans="2:16" ht="31.5" customHeight="1">
      <c r="B11" s="1103"/>
      <c r="C11" s="419" t="s">
        <v>91</v>
      </c>
      <c r="D11" s="349"/>
      <c r="E11" s="144"/>
      <c r="F11" s="145"/>
      <c r="G11" s="104"/>
      <c r="H11" s="394"/>
      <c r="I11" s="100"/>
      <c r="J11" s="350"/>
      <c r="K11" s="596"/>
      <c r="O11" s="29"/>
    </row>
    <row r="12" spans="2:16" ht="31.5" customHeight="1">
      <c r="B12" s="1103"/>
      <c r="C12" s="419" t="s">
        <v>92</v>
      </c>
      <c r="D12" s="369"/>
      <c r="E12" s="144"/>
      <c r="F12" s="145"/>
      <c r="G12" s="104"/>
      <c r="H12" s="394"/>
      <c r="I12" s="100"/>
      <c r="J12" s="350"/>
      <c r="K12" s="596"/>
      <c r="O12" s="29"/>
    </row>
    <row r="13" spans="2:16" ht="31.5" customHeight="1">
      <c r="B13" s="1103"/>
      <c r="C13" s="419" t="s">
        <v>93</v>
      </c>
      <c r="D13" s="347"/>
      <c r="E13" s="144" t="s">
        <v>334</v>
      </c>
      <c r="F13" s="145"/>
      <c r="G13" s="104"/>
      <c r="H13" s="394"/>
      <c r="I13" s="100"/>
      <c r="J13" s="350"/>
      <c r="K13" s="596"/>
      <c r="O13" s="29"/>
    </row>
    <row r="14" spans="2:16" ht="31.5" customHeight="1">
      <c r="B14" s="1103"/>
      <c r="C14" s="419" t="s">
        <v>102</v>
      </c>
      <c r="D14" s="347"/>
      <c r="E14" s="144"/>
      <c r="F14" s="145"/>
      <c r="G14" s="104"/>
      <c r="H14" s="394"/>
      <c r="I14" s="100"/>
      <c r="J14" s="350"/>
      <c r="K14" s="596"/>
      <c r="O14" s="29"/>
    </row>
    <row r="15" spans="2:16" ht="31.5" customHeight="1">
      <c r="B15" s="1103"/>
      <c r="C15" s="419" t="s">
        <v>103</v>
      </c>
      <c r="D15" s="349"/>
      <c r="E15" s="144" t="s">
        <v>352</v>
      </c>
      <c r="F15" s="145"/>
      <c r="G15" s="104"/>
      <c r="H15" s="394"/>
      <c r="I15" s="100"/>
      <c r="J15" s="350"/>
      <c r="K15" s="596"/>
      <c r="O15" s="29"/>
    </row>
    <row r="16" spans="2:16" ht="31.5" customHeight="1" thickBot="1">
      <c r="B16" s="1104"/>
      <c r="C16" s="420" t="s">
        <v>104</v>
      </c>
      <c r="D16" s="370"/>
      <c r="E16" s="146"/>
      <c r="F16" s="147"/>
      <c r="G16" s="105"/>
      <c r="H16" s="396"/>
      <c r="I16" s="82"/>
      <c r="J16" s="239"/>
      <c r="K16" s="418"/>
      <c r="O16" s="29"/>
    </row>
    <row r="17" spans="2:15" s="272" customFormat="1" ht="31.5" customHeight="1" thickBot="1">
      <c r="B17" s="1097" t="s">
        <v>9</v>
      </c>
      <c r="C17" s="1095" t="s">
        <v>1667</v>
      </c>
      <c r="D17" s="1095"/>
      <c r="E17" s="1095"/>
      <c r="F17" s="1095"/>
      <c r="G17" s="1095"/>
      <c r="H17" s="1095"/>
      <c r="I17" s="1095"/>
      <c r="J17" s="1095"/>
      <c r="K17" s="1096"/>
      <c r="O17" s="29"/>
    </row>
    <row r="18" spans="2:15" s="272" customFormat="1" ht="15.6" customHeight="1">
      <c r="B18" s="1098"/>
      <c r="C18" s="1078" t="s">
        <v>865</v>
      </c>
      <c r="D18" s="1078"/>
      <c r="E18" s="1078"/>
      <c r="F18" s="1078"/>
      <c r="G18" s="1076" t="s">
        <v>866</v>
      </c>
      <c r="H18" s="1077"/>
      <c r="I18" s="1077"/>
      <c r="J18" s="1078"/>
      <c r="K18" s="1079"/>
      <c r="O18" s="29"/>
    </row>
    <row r="19" spans="2:15" s="272" customFormat="1" ht="31.5" customHeight="1" thickBot="1">
      <c r="B19" s="1098"/>
      <c r="C19" s="1090" t="s">
        <v>864</v>
      </c>
      <c r="D19" s="1080"/>
      <c r="E19" s="1081"/>
      <c r="F19" s="293" t="s">
        <v>1613</v>
      </c>
      <c r="G19" s="414" t="s">
        <v>862</v>
      </c>
      <c r="H19" s="281" t="s">
        <v>1589</v>
      </c>
      <c r="I19" s="281" t="s">
        <v>1123</v>
      </c>
      <c r="J19" s="415" t="s">
        <v>1523</v>
      </c>
      <c r="K19" s="142" t="s">
        <v>1575</v>
      </c>
      <c r="O19" s="29"/>
    </row>
    <row r="20" spans="2:15" s="272" customFormat="1" ht="31.5" customHeight="1">
      <c r="B20" s="1098"/>
      <c r="C20" s="1093" t="s">
        <v>1614</v>
      </c>
      <c r="D20" s="1094"/>
      <c r="E20" s="619" t="s">
        <v>65</v>
      </c>
      <c r="F20" s="425"/>
      <c r="G20" s="426"/>
      <c r="H20" s="397"/>
      <c r="I20" s="416"/>
      <c r="J20" s="416"/>
      <c r="K20" s="417"/>
      <c r="O20" s="29"/>
    </row>
    <row r="21" spans="2:15" s="272" customFormat="1" ht="31.5" customHeight="1" thickBot="1">
      <c r="B21" s="1099"/>
      <c r="C21" s="1091" t="s">
        <v>1615</v>
      </c>
      <c r="D21" s="1092"/>
      <c r="E21" s="136"/>
      <c r="F21" s="424"/>
      <c r="G21" s="427"/>
      <c r="H21" s="146"/>
      <c r="I21" s="353"/>
      <c r="J21" s="353"/>
      <c r="K21" s="418"/>
      <c r="O21" s="29"/>
    </row>
    <row r="22" spans="2:15" ht="28.35" customHeight="1" thickBot="1">
      <c r="B22" s="910" t="s">
        <v>105</v>
      </c>
      <c r="C22" s="911"/>
      <c r="D22" s="911"/>
      <c r="E22" s="1072"/>
      <c r="F22" s="950"/>
      <c r="G22" s="950"/>
      <c r="H22" s="950"/>
      <c r="I22" s="950"/>
      <c r="J22" s="950"/>
      <c r="K22" s="951"/>
      <c r="O22" s="29"/>
    </row>
    <row r="23" spans="2:15" ht="24" customHeight="1" thickBot="1">
      <c r="B23" s="1087" t="s">
        <v>5</v>
      </c>
      <c r="C23" s="1088"/>
      <c r="D23" s="1088"/>
      <c r="E23" s="1088"/>
      <c r="F23" s="1088"/>
      <c r="G23" s="1088"/>
      <c r="H23" s="1088"/>
      <c r="I23" s="1088"/>
      <c r="J23" s="1088"/>
      <c r="K23" s="1089"/>
      <c r="O23" s="29"/>
    </row>
    <row r="24" spans="2:15" ht="17.25" customHeight="1">
      <c r="O24" s="29"/>
    </row>
    <row r="25" spans="2:15" ht="17.25" customHeight="1">
      <c r="O25" s="29"/>
    </row>
    <row r="26" spans="2:15" ht="17.25" customHeight="1">
      <c r="O26" s="29"/>
    </row>
    <row r="27" spans="2:15" ht="17.25" customHeight="1"/>
    <row r="28" spans="2:15" ht="17.25" customHeight="1"/>
    <row r="29" spans="2:15" ht="17.25" customHeight="1"/>
    <row r="30" spans="2:15" ht="17.25" customHeight="1"/>
    <row r="31" spans="2:15" ht="17.25" customHeight="1"/>
    <row r="32" spans="2:15" ht="17.25" customHeight="1"/>
    <row r="33" ht="17.25" customHeight="1"/>
    <row r="34" ht="17.25" customHeight="1"/>
    <row r="35" ht="17.25" customHeight="1"/>
    <row r="36" ht="17.25" customHeight="1"/>
  </sheetData>
  <sheetProtection algorithmName="SHA-512" hashValue="kq/KzxG5BmSfK6IC2cN2/BPxKKVCBd9mzilC7OzgDB0cka7k7MkGfCKhQDUqoMetlF9ir8bPFA/etavk6QHGZw==" saltValue="HoSyPTP6swaXxHOaQj90+Q==" spinCount="100000" sheet="1" objects="1" scenarios="1"/>
  <mergeCells count="18">
    <mergeCell ref="B2:D2"/>
    <mergeCell ref="B3:K3"/>
    <mergeCell ref="B22:D22"/>
    <mergeCell ref="B23:K23"/>
    <mergeCell ref="C19:E19"/>
    <mergeCell ref="C21:D21"/>
    <mergeCell ref="C20:D20"/>
    <mergeCell ref="C17:K17"/>
    <mergeCell ref="B17:B21"/>
    <mergeCell ref="C4:K4"/>
    <mergeCell ref="B4:B16"/>
    <mergeCell ref="O6:P6"/>
    <mergeCell ref="E22:K22"/>
    <mergeCell ref="G5:K5"/>
    <mergeCell ref="G18:K18"/>
    <mergeCell ref="C6:D6"/>
    <mergeCell ref="C5:F5"/>
    <mergeCell ref="C18:F18"/>
  </mergeCells>
  <dataValidations xWindow="1352" yWindow="583" count="9">
    <dataValidation allowBlank="1" showInputMessage="1" showErrorMessage="1" promptTitle="Top Customer Use" prompt="Select the category that best describes the product that the top customer most likely produces with your products. _x000a_" sqref="I6" xr:uid="{CEC60ACF-7CCA-44F9-ABA4-89F5986DF453}"/>
    <dataValidation type="list" allowBlank="1" showInputMessage="1" showErrorMessage="1" sqref="G7:G16 G20:G21" xr:uid="{E67E192C-59F3-44E3-8A74-FB92469453A0}">
      <formula1>KSM_API_DD</formula1>
    </dataValidation>
    <dataValidation allowBlank="1" showErrorMessage="1" promptTitle="Top Customer Use" prompt="Select the category that best describes the product that the top customer most likely produces with your location's provisions. _x000a_" sqref="J6 J19" xr:uid="{80904479-92E9-4379-9DDE-AE0A9479A3F4}"/>
    <dataValidation type="list" showInputMessage="1" sqref="I7:I16 I20:I21" xr:uid="{9C0BB8A4-F5F8-4FD2-89E9-811EB82D6099}">
      <formula1>Primary_Product_End_Use</formula1>
    </dataValidation>
    <dataValidation type="list" allowBlank="1" showInputMessage="1" showErrorMessage="1" sqref="F7:F16" xr:uid="{74254D3C-E99D-47DF-A8AC-FB2BBB18CB47}">
      <formula1>Country</formula1>
    </dataValidation>
    <dataValidation type="list" allowBlank="1" showInputMessage="1" showErrorMessage="1" sqref="H20:H21" xr:uid="{16D61906-7845-4CEA-B7A7-8F3F1ABE469D}">
      <formula1>Form</formula1>
    </dataValidation>
    <dataValidation allowBlank="1" showInputMessage="1" showErrorMessage="1" promptTitle="Top Customer Use" prompt="Select the category that best describes the product that the customer produces with your products (if known). _x000a_" sqref="I19" xr:uid="{392EA8C2-11B0-4CF3-AC92-23F172D93160}"/>
    <dataValidation type="decimal" allowBlank="1" showInputMessage="1" showErrorMessage="1" sqref="K20:K21 K7:K16" xr:uid="{E6866A67-B13B-4DF7-A7AE-2E2BB747FF59}">
      <formula1>0</formula1>
      <formula2>1</formula2>
    </dataValidation>
    <dataValidation type="list" allowBlank="1" showInputMessage="1" sqref="F20" xr:uid="{0BF60438-5875-4EC5-A697-64E760C1A8D2}">
      <formula1>USG_Agency</formula1>
    </dataValidation>
  </dataValidations>
  <hyperlinks>
    <hyperlink ref="B2" location="'8. Transportation &amp; Logistics'!A1" display="Previous Page" xr:uid="{29635D9E-8586-461E-A73F-217F620F21EC}"/>
    <hyperlink ref="K2" location="'7. Supply Chain Practices'!A1" display="Next Page" xr:uid="{E5ED0B50-654C-456A-896A-F938DE62D640}"/>
    <hyperlink ref="B2:D2" location="'5. Suppliers'!A1" display="Previous Page" xr:uid="{C823364E-8D7E-4707-AA9B-60B5B9BE441F}"/>
  </hyperlinks>
  <pageMargins left="0.7" right="0.7" top="0.75" bottom="0.75" header="0.3" footer="0.3"/>
  <pageSetup orientation="landscape" r:id="rId1"/>
  <extLst>
    <ext xmlns:x14="http://schemas.microsoft.com/office/spreadsheetml/2009/9/main" uri="{CCE6A557-97BC-4b89-ADB6-D9C93CAAB3DF}">
      <x14:dataValidations xmlns:xm="http://schemas.microsoft.com/office/excel/2006/main" xWindow="1352" yWindow="583" count="2">
        <x14:dataValidation type="list" allowBlank="1" showInputMessage="1" showErrorMessage="1" xr:uid="{CE2929EC-4421-4B66-A06D-1199135E43AF}">
          <x14:formula1>
            <xm:f>'New Lists'!$B$3:$B$236</xm:f>
          </x14:formula1>
          <xm:sqref>E21</xm:sqref>
        </x14:dataValidation>
        <x14:dataValidation type="list" allowBlank="1" showInputMessage="1" showErrorMessage="1" xr:uid="{11E06852-3C05-45D3-9F2B-9FC27DB47BE8}">
          <x14:formula1>
            <xm:f>'New Lists'!$J$2:$J$6</xm:f>
          </x14:formula1>
          <xm:sqref>H7:H16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A9430-9C9A-422D-A3A0-095F17BADDD3}">
  <dimension ref="A1:O46"/>
  <sheetViews>
    <sheetView showGridLines="0" zoomScale="80" zoomScaleNormal="80" workbookViewId="0"/>
  </sheetViews>
  <sheetFormatPr defaultColWidth="8.85546875" defaultRowHeight="15"/>
  <cols>
    <col min="1" max="1" width="8.85546875" style="5"/>
    <col min="2" max="2" width="3.42578125" style="5" customWidth="1"/>
    <col min="3" max="3" width="3.5703125" style="5" customWidth="1"/>
    <col min="4" max="4" width="14.5703125" style="5" customWidth="1"/>
    <col min="5" max="5" width="26.85546875" style="5" customWidth="1"/>
    <col min="6" max="6" width="26.85546875" style="272" customWidth="1"/>
    <col min="7" max="7" width="22.5703125" style="5" customWidth="1"/>
    <col min="8" max="8" width="20" style="5" customWidth="1"/>
    <col min="9" max="9" width="16.85546875" style="5" customWidth="1"/>
    <col min="10" max="11" width="17.5703125" style="5" customWidth="1"/>
    <col min="12" max="13" width="17.42578125" style="5" customWidth="1"/>
    <col min="14" max="14" width="38.7109375" style="5" customWidth="1"/>
    <col min="15" max="15" width="33.42578125" style="75" customWidth="1"/>
    <col min="16" max="16383" width="8.85546875" style="75"/>
    <col min="16384" max="16384" width="8.85546875" style="75" bestFit="1"/>
  </cols>
  <sheetData>
    <row r="1" spans="1:14" s="289" customFormat="1" ht="15.75" thickBot="1">
      <c r="A1" s="272"/>
      <c r="B1" s="272"/>
      <c r="C1" s="272"/>
      <c r="D1" s="272"/>
      <c r="E1" s="272"/>
      <c r="F1" s="272"/>
      <c r="G1" s="272"/>
      <c r="H1" s="272"/>
      <c r="I1" s="272"/>
      <c r="J1" s="272"/>
      <c r="K1" s="272"/>
      <c r="L1" s="272"/>
      <c r="M1" s="272"/>
      <c r="N1" s="272"/>
    </row>
    <row r="2" spans="1:14" ht="16.5" customHeight="1" thickBot="1">
      <c r="B2" s="1191" t="s">
        <v>6</v>
      </c>
      <c r="C2" s="1192"/>
      <c r="D2" s="1192"/>
      <c r="E2" s="322"/>
      <c r="F2" s="322"/>
      <c r="G2" s="322"/>
      <c r="H2" s="322"/>
      <c r="I2" s="322"/>
      <c r="J2" s="322"/>
      <c r="K2" s="322"/>
      <c r="L2" s="322"/>
      <c r="M2" s="322"/>
      <c r="N2" s="89" t="s">
        <v>0</v>
      </c>
    </row>
    <row r="3" spans="1:14" ht="15.75" thickBot="1">
      <c r="B3" s="753" t="s">
        <v>1649</v>
      </c>
      <c r="C3" s="754"/>
      <c r="D3" s="754"/>
      <c r="E3" s="754"/>
      <c r="F3" s="754"/>
      <c r="G3" s="754"/>
      <c r="H3" s="754"/>
      <c r="I3" s="754"/>
      <c r="J3" s="754"/>
      <c r="K3" s="754"/>
      <c r="L3" s="754"/>
      <c r="M3" s="754"/>
      <c r="N3" s="755"/>
    </row>
    <row r="4" spans="1:14" ht="39" customHeight="1">
      <c r="A4" s="76"/>
      <c r="B4" s="1169" t="s">
        <v>8</v>
      </c>
      <c r="C4" s="1180" t="s">
        <v>1787</v>
      </c>
      <c r="D4" s="1180"/>
      <c r="E4" s="1180"/>
      <c r="F4" s="1180"/>
      <c r="G4" s="1180"/>
      <c r="H4" s="1180"/>
      <c r="I4" s="1180"/>
      <c r="J4" s="1180"/>
      <c r="K4" s="1180"/>
      <c r="L4" s="1180"/>
      <c r="M4" s="1180"/>
      <c r="N4" s="1181"/>
    </row>
    <row r="5" spans="1:14" s="310" customFormat="1" ht="17.25" customHeight="1">
      <c r="A5" s="309"/>
      <c r="B5" s="1170"/>
      <c r="C5" s="1196" t="s">
        <v>1234</v>
      </c>
      <c r="D5" s="1197"/>
      <c r="E5" s="1198"/>
      <c r="F5" s="481" t="s">
        <v>1235</v>
      </c>
      <c r="G5" s="481" t="s">
        <v>1236</v>
      </c>
      <c r="H5" s="445" t="s">
        <v>1237</v>
      </c>
      <c r="I5" s="1195" t="s">
        <v>1238</v>
      </c>
      <c r="J5" s="1194"/>
      <c r="K5" s="1193" t="s">
        <v>1239</v>
      </c>
      <c r="L5" s="1194"/>
      <c r="M5" s="286" t="s">
        <v>1240</v>
      </c>
      <c r="N5" s="288" t="s">
        <v>1241</v>
      </c>
    </row>
    <row r="6" spans="1:14" ht="30" customHeight="1">
      <c r="A6" s="76"/>
      <c r="B6" s="1171"/>
      <c r="C6" s="1176" t="s">
        <v>1233</v>
      </c>
      <c r="D6" s="1177"/>
      <c r="E6" s="1177"/>
      <c r="F6" s="446" t="s">
        <v>1544</v>
      </c>
      <c r="G6" s="490" t="s">
        <v>1677</v>
      </c>
      <c r="H6" s="287" t="s">
        <v>1752</v>
      </c>
      <c r="I6" s="1190" t="s">
        <v>299</v>
      </c>
      <c r="J6" s="1188"/>
      <c r="K6" s="1187" t="s">
        <v>300</v>
      </c>
      <c r="L6" s="1188"/>
      <c r="M6" s="287" t="s">
        <v>301</v>
      </c>
      <c r="N6" s="264" t="s">
        <v>298</v>
      </c>
    </row>
    <row r="7" spans="1:14" s="1" customFormat="1" ht="24" customHeight="1">
      <c r="A7" s="235"/>
      <c r="B7" s="1171"/>
      <c r="C7" s="109" t="s">
        <v>85</v>
      </c>
      <c r="D7" s="1178"/>
      <c r="E7" s="1179"/>
      <c r="F7" s="372"/>
      <c r="G7" s="372"/>
      <c r="H7" s="373"/>
      <c r="I7" s="1199"/>
      <c r="J7" s="1141"/>
      <c r="K7" s="1189"/>
      <c r="L7" s="1143"/>
      <c r="M7" s="372"/>
      <c r="N7" s="374"/>
    </row>
    <row r="8" spans="1:14" s="1" customFormat="1" ht="24" customHeight="1">
      <c r="A8" s="235"/>
      <c r="B8" s="1172"/>
      <c r="C8" s="290" t="s">
        <v>86</v>
      </c>
      <c r="D8" s="1178"/>
      <c r="E8" s="1179"/>
      <c r="F8" s="372"/>
      <c r="G8" s="372"/>
      <c r="H8" s="373"/>
      <c r="I8" s="1141"/>
      <c r="J8" s="1141"/>
      <c r="K8" s="1142"/>
      <c r="L8" s="1143"/>
      <c r="M8" s="372"/>
      <c r="N8" s="374"/>
    </row>
    <row r="9" spans="1:14" s="1" customFormat="1" ht="24" customHeight="1">
      <c r="A9" s="235"/>
      <c r="B9" s="1172"/>
      <c r="C9" s="109" t="s">
        <v>87</v>
      </c>
      <c r="D9" s="1178"/>
      <c r="E9" s="1179"/>
      <c r="F9" s="372"/>
      <c r="G9" s="372"/>
      <c r="H9" s="373"/>
      <c r="I9" s="1141"/>
      <c r="J9" s="1141"/>
      <c r="K9" s="1142"/>
      <c r="L9" s="1143"/>
      <c r="M9" s="372"/>
      <c r="N9" s="374"/>
    </row>
    <row r="10" spans="1:14" s="1" customFormat="1" ht="24" customHeight="1">
      <c r="A10" s="235"/>
      <c r="B10" s="1172"/>
      <c r="C10" s="109" t="s">
        <v>89</v>
      </c>
      <c r="D10" s="1178"/>
      <c r="E10" s="1179"/>
      <c r="F10" s="372"/>
      <c r="G10" s="372"/>
      <c r="H10" s="373"/>
      <c r="I10" s="1141"/>
      <c r="J10" s="1141"/>
      <c r="K10" s="1142"/>
      <c r="L10" s="1143"/>
      <c r="M10" s="372"/>
      <c r="N10" s="374"/>
    </row>
    <row r="11" spans="1:14" s="1" customFormat="1" ht="24" customHeight="1">
      <c r="A11" s="235"/>
      <c r="B11" s="1172"/>
      <c r="C11" s="109" t="s">
        <v>91</v>
      </c>
      <c r="D11" s="1178"/>
      <c r="E11" s="1179"/>
      <c r="F11" s="372"/>
      <c r="G11" s="372"/>
      <c r="H11" s="373"/>
      <c r="I11" s="1141"/>
      <c r="J11" s="1141"/>
      <c r="K11" s="1142"/>
      <c r="L11" s="1143"/>
      <c r="M11" s="372"/>
      <c r="N11" s="374"/>
    </row>
    <row r="12" spans="1:14" s="1" customFormat="1" ht="24" customHeight="1">
      <c r="A12" s="235"/>
      <c r="B12" s="1172"/>
      <c r="C12" s="109" t="s">
        <v>92</v>
      </c>
      <c r="D12" s="1178"/>
      <c r="E12" s="1179"/>
      <c r="F12" s="372"/>
      <c r="G12" s="372"/>
      <c r="H12" s="373"/>
      <c r="I12" s="1141"/>
      <c r="J12" s="1141"/>
      <c r="K12" s="1142"/>
      <c r="L12" s="1143"/>
      <c r="M12" s="372"/>
      <c r="N12" s="374"/>
    </row>
    <row r="13" spans="1:14" s="1" customFormat="1" ht="24" customHeight="1">
      <c r="A13" s="235"/>
      <c r="B13" s="1172"/>
      <c r="C13" s="109" t="s">
        <v>93</v>
      </c>
      <c r="D13" s="1178"/>
      <c r="E13" s="1179"/>
      <c r="F13" s="372"/>
      <c r="G13" s="372"/>
      <c r="H13" s="373"/>
      <c r="I13" s="1141"/>
      <c r="J13" s="1141"/>
      <c r="K13" s="1142"/>
      <c r="L13" s="1143"/>
      <c r="M13" s="372"/>
      <c r="N13" s="374"/>
    </row>
    <row r="14" spans="1:14" s="1" customFormat="1" ht="24" customHeight="1">
      <c r="A14" s="235"/>
      <c r="B14" s="1172"/>
      <c r="C14" s="109" t="s">
        <v>102</v>
      </c>
      <c r="D14" s="1178"/>
      <c r="E14" s="1179"/>
      <c r="F14" s="372"/>
      <c r="G14" s="372"/>
      <c r="H14" s="373"/>
      <c r="I14" s="1141"/>
      <c r="J14" s="1141"/>
      <c r="K14" s="1142"/>
      <c r="L14" s="1143"/>
      <c r="M14" s="372"/>
      <c r="N14" s="374"/>
    </row>
    <row r="15" spans="1:14" s="1" customFormat="1" ht="24" customHeight="1">
      <c r="A15" s="235"/>
      <c r="B15" s="1172"/>
      <c r="C15" s="109" t="s">
        <v>103</v>
      </c>
      <c r="D15" s="1178"/>
      <c r="E15" s="1179"/>
      <c r="F15" s="372"/>
      <c r="G15" s="372"/>
      <c r="H15" s="373"/>
      <c r="I15" s="1141"/>
      <c r="J15" s="1141"/>
      <c r="K15" s="1142"/>
      <c r="L15" s="1143"/>
      <c r="M15" s="372"/>
      <c r="N15" s="374"/>
    </row>
    <row r="16" spans="1:14" s="1" customFormat="1" ht="24" customHeight="1" thickBot="1">
      <c r="A16" s="235"/>
      <c r="B16" s="1173"/>
      <c r="C16" s="471" t="s">
        <v>104</v>
      </c>
      <c r="D16" s="1182"/>
      <c r="E16" s="1183"/>
      <c r="F16" s="472"/>
      <c r="G16" s="472"/>
      <c r="H16" s="473"/>
      <c r="I16" s="1186"/>
      <c r="J16" s="1186"/>
      <c r="K16" s="1203"/>
      <c r="L16" s="1204"/>
      <c r="M16" s="472"/>
      <c r="N16" s="474"/>
    </row>
    <row r="17" spans="1:15" s="289" customFormat="1" ht="24" customHeight="1">
      <c r="A17" s="272"/>
      <c r="B17" s="887" t="s">
        <v>9</v>
      </c>
      <c r="C17" s="1151" t="s">
        <v>1648</v>
      </c>
      <c r="D17" s="1152"/>
      <c r="E17" s="1152"/>
      <c r="F17" s="1152"/>
      <c r="G17" s="1152"/>
      <c r="H17" s="1152"/>
      <c r="I17" s="1152"/>
      <c r="J17" s="1152"/>
      <c r="K17" s="1152"/>
      <c r="L17" s="1152"/>
      <c r="M17" s="1152"/>
      <c r="N17" s="1153"/>
    </row>
    <row r="18" spans="1:15" s="289" customFormat="1" ht="24" customHeight="1">
      <c r="A18" s="272"/>
      <c r="B18" s="1148"/>
      <c r="C18" s="167" t="s">
        <v>85</v>
      </c>
      <c r="D18" s="1154" t="s">
        <v>333</v>
      </c>
      <c r="E18" s="1154"/>
      <c r="F18" s="1154"/>
      <c r="G18" s="1154"/>
      <c r="H18" s="1154"/>
      <c r="I18" s="1154"/>
      <c r="J18" s="1154"/>
      <c r="K18" s="1154"/>
      <c r="L18" s="1154"/>
      <c r="M18" s="1154"/>
      <c r="N18" s="371"/>
    </row>
    <row r="19" spans="1:15" s="289" customFormat="1" ht="24" customHeight="1">
      <c r="A19" s="272"/>
      <c r="B19" s="1148"/>
      <c r="C19" s="187" t="s">
        <v>86</v>
      </c>
      <c r="D19" s="1155" t="s">
        <v>1632</v>
      </c>
      <c r="E19" s="1156"/>
      <c r="F19" s="1156"/>
      <c r="G19" s="1157"/>
      <c r="H19" s="1157"/>
      <c r="I19" s="1156"/>
      <c r="J19" s="1158"/>
      <c r="K19" s="1115"/>
      <c r="L19" s="1159"/>
      <c r="M19" s="1159"/>
      <c r="N19" s="1160"/>
    </row>
    <row r="20" spans="1:15" s="289" customFormat="1" ht="24" customHeight="1">
      <c r="A20" s="272"/>
      <c r="B20" s="1148"/>
      <c r="C20" s="187" t="s">
        <v>87</v>
      </c>
      <c r="D20" s="1155" t="s">
        <v>1598</v>
      </c>
      <c r="E20" s="1156"/>
      <c r="F20" s="1156"/>
      <c r="G20" s="1140"/>
      <c r="H20" s="1140"/>
      <c r="I20" s="1156" t="s">
        <v>1663</v>
      </c>
      <c r="J20" s="1156"/>
      <c r="K20" s="1156"/>
      <c r="L20" s="1156"/>
      <c r="M20" s="1158"/>
      <c r="N20" s="524"/>
    </row>
    <row r="21" spans="1:15" s="289" customFormat="1" ht="16.5" customHeight="1">
      <c r="A21" s="272"/>
      <c r="B21" s="1149"/>
      <c r="C21" s="1138" t="s">
        <v>89</v>
      </c>
      <c r="D21" s="475"/>
      <c r="E21" s="406"/>
      <c r="F21" s="406"/>
      <c r="G21" s="406"/>
      <c r="H21" s="406"/>
      <c r="I21" s="406"/>
      <c r="J21" s="406"/>
      <c r="K21" s="406"/>
      <c r="L21" s="406"/>
      <c r="M21" s="406"/>
      <c r="N21" s="476"/>
    </row>
    <row r="22" spans="1:15" s="289" customFormat="1" ht="24" customHeight="1">
      <c r="A22" s="272"/>
      <c r="B22" s="1149"/>
      <c r="C22" s="1123"/>
      <c r="D22" s="1162" t="s">
        <v>1636</v>
      </c>
      <c r="E22" s="1163"/>
      <c r="F22" s="1163"/>
      <c r="G22" s="1164" t="s">
        <v>1678</v>
      </c>
      <c r="H22" s="1164"/>
      <c r="I22" s="1133" t="s">
        <v>1596</v>
      </c>
      <c r="J22" s="1134"/>
      <c r="K22" s="1133" t="s">
        <v>1595</v>
      </c>
      <c r="L22" s="1134"/>
      <c r="M22" s="1133" t="s">
        <v>298</v>
      </c>
      <c r="N22" s="1145"/>
      <c r="O22" s="45"/>
    </row>
    <row r="23" spans="1:15" s="289" customFormat="1" ht="24" customHeight="1">
      <c r="A23" s="272"/>
      <c r="B23" s="1149"/>
      <c r="C23" s="1123"/>
      <c r="D23" s="1162"/>
      <c r="E23" s="1163"/>
      <c r="F23" s="1163"/>
      <c r="G23" s="1165"/>
      <c r="H23" s="1165"/>
      <c r="I23" s="1146"/>
      <c r="J23" s="1147"/>
      <c r="K23" s="1146"/>
      <c r="L23" s="1147"/>
      <c r="M23" s="1146"/>
      <c r="N23" s="1161"/>
    </row>
    <row r="24" spans="1:15" s="289" customFormat="1" ht="16.5" customHeight="1">
      <c r="A24" s="272"/>
      <c r="B24" s="1149"/>
      <c r="C24" s="460"/>
      <c r="D24" s="477"/>
      <c r="E24" s="407"/>
      <c r="F24" s="407"/>
      <c r="G24" s="407"/>
      <c r="H24" s="407"/>
      <c r="I24" s="407"/>
      <c r="J24" s="407"/>
      <c r="K24" s="459"/>
      <c r="L24" s="407"/>
      <c r="M24" s="573"/>
      <c r="N24" s="478"/>
    </row>
    <row r="25" spans="1:15" s="289" customFormat="1" ht="10.15" customHeight="1">
      <c r="A25" s="272"/>
      <c r="B25" s="1149"/>
      <c r="C25" s="1138" t="s">
        <v>91</v>
      </c>
      <c r="D25" s="475"/>
      <c r="E25" s="406"/>
      <c r="F25" s="406"/>
      <c r="G25" s="406"/>
      <c r="H25" s="406"/>
      <c r="I25" s="406"/>
      <c r="J25" s="406"/>
      <c r="K25" s="406"/>
      <c r="L25" s="406"/>
      <c r="M25" s="574"/>
      <c r="N25" s="476"/>
    </row>
    <row r="26" spans="1:15" s="289" customFormat="1" ht="19.149999999999999" customHeight="1">
      <c r="A26" s="76"/>
      <c r="B26" s="1149"/>
      <c r="C26" s="1123"/>
      <c r="D26" s="1135" t="s">
        <v>1728</v>
      </c>
      <c r="E26" s="1136"/>
      <c r="F26" s="1136"/>
      <c r="G26" s="1136"/>
      <c r="H26" s="575"/>
      <c r="I26" s="576"/>
      <c r="J26" s="1133" t="s">
        <v>1727</v>
      </c>
      <c r="K26" s="1144"/>
      <c r="L26" s="1133" t="s">
        <v>298</v>
      </c>
      <c r="M26" s="1144"/>
      <c r="N26" s="1145"/>
    </row>
    <row r="27" spans="1:15" s="289" customFormat="1" ht="19.149999999999999" customHeight="1">
      <c r="A27" s="76"/>
      <c r="B27" s="1149"/>
      <c r="C27" s="1123"/>
      <c r="D27" s="1135"/>
      <c r="E27" s="1136"/>
      <c r="F27" s="1136"/>
      <c r="G27" s="1137"/>
      <c r="H27" s="1133" t="s">
        <v>302</v>
      </c>
      <c r="I27" s="1134"/>
      <c r="J27" s="1118"/>
      <c r="K27" s="1119"/>
      <c r="L27" s="1120"/>
      <c r="M27" s="1121"/>
      <c r="N27" s="1122"/>
    </row>
    <row r="28" spans="1:15" s="289" customFormat="1" ht="21" customHeight="1">
      <c r="A28" s="76"/>
      <c r="B28" s="1149"/>
      <c r="C28" s="1123"/>
      <c r="D28" s="1135"/>
      <c r="E28" s="1136"/>
      <c r="F28" s="1136"/>
      <c r="G28" s="1137"/>
      <c r="H28" s="1133" t="s">
        <v>303</v>
      </c>
      <c r="I28" s="1134"/>
      <c r="J28" s="1118"/>
      <c r="K28" s="1119"/>
      <c r="L28" s="1120"/>
      <c r="M28" s="1121"/>
      <c r="N28" s="1122"/>
    </row>
    <row r="29" spans="1:15" s="289" customFormat="1" ht="11.45" customHeight="1">
      <c r="A29" s="272"/>
      <c r="B29" s="1149"/>
      <c r="C29" s="1139"/>
      <c r="D29" s="477"/>
      <c r="E29" s="407"/>
      <c r="F29" s="407"/>
      <c r="G29" s="407"/>
      <c r="H29" s="407"/>
      <c r="I29" s="407"/>
      <c r="J29" s="407"/>
      <c r="K29" s="407"/>
      <c r="L29" s="407"/>
      <c r="M29" s="575"/>
      <c r="N29" s="478"/>
    </row>
    <row r="30" spans="1:15" s="289" customFormat="1" ht="24" customHeight="1">
      <c r="A30" s="272"/>
      <c r="B30" s="1148"/>
      <c r="C30" s="1123" t="s">
        <v>92</v>
      </c>
      <c r="D30" s="1125" t="s">
        <v>1194</v>
      </c>
      <c r="E30" s="1126"/>
      <c r="F30" s="1126"/>
      <c r="G30" s="1126"/>
      <c r="H30" s="1126"/>
      <c r="I30" s="1126"/>
      <c r="J30" s="1127"/>
      <c r="K30" s="408"/>
      <c r="L30" s="1128" t="s">
        <v>1151</v>
      </c>
      <c r="M30" s="1128"/>
      <c r="N30" s="435"/>
    </row>
    <row r="31" spans="1:15" s="289" customFormat="1" ht="24" customHeight="1" thickBot="1">
      <c r="A31" s="272"/>
      <c r="B31" s="1150"/>
      <c r="C31" s="1124"/>
      <c r="D31" s="1129" t="s">
        <v>1219</v>
      </c>
      <c r="E31" s="1129"/>
      <c r="F31" s="1130"/>
      <c r="G31" s="1131"/>
      <c r="H31" s="1131"/>
      <c r="I31" s="1131"/>
      <c r="J31" s="1131"/>
      <c r="K31" s="1131"/>
      <c r="L31" s="1131"/>
      <c r="M31" s="1131"/>
      <c r="N31" s="1132"/>
    </row>
    <row r="32" spans="1:15" s="289" customFormat="1" ht="20.45" customHeight="1">
      <c r="A32" s="76"/>
      <c r="B32" s="1184" t="s">
        <v>10</v>
      </c>
      <c r="C32" s="1205" t="s">
        <v>1602</v>
      </c>
      <c r="D32" s="1206"/>
      <c r="E32" s="1206"/>
      <c r="F32" s="1206"/>
      <c r="G32" s="1206"/>
      <c r="H32" s="1206"/>
      <c r="I32" s="1207"/>
      <c r="J32" s="1207"/>
      <c r="K32" s="577"/>
      <c r="L32" s="581"/>
      <c r="M32" s="581"/>
      <c r="N32" s="582"/>
    </row>
    <row r="33" spans="1:15" s="289" customFormat="1" ht="20.45" customHeight="1">
      <c r="A33" s="76"/>
      <c r="B33" s="1185"/>
      <c r="C33" s="578" t="s">
        <v>85</v>
      </c>
      <c r="D33" s="1113" t="s">
        <v>1729</v>
      </c>
      <c r="E33" s="1114"/>
      <c r="F33" s="1114"/>
      <c r="G33" s="1115"/>
      <c r="H33" s="1116"/>
      <c r="I33" s="820" t="s">
        <v>1731</v>
      </c>
      <c r="J33" s="821"/>
      <c r="K33" s="1117"/>
      <c r="L33" s="1110"/>
      <c r="M33" s="1111"/>
      <c r="N33" s="1112"/>
    </row>
    <row r="34" spans="1:15" s="289" customFormat="1" ht="20.45" customHeight="1" thickBot="1">
      <c r="A34" s="76"/>
      <c r="B34" s="1185"/>
      <c r="C34" s="579" t="s">
        <v>86</v>
      </c>
      <c r="D34" s="1113" t="s">
        <v>1730</v>
      </c>
      <c r="E34" s="1114"/>
      <c r="F34" s="1114"/>
      <c r="G34" s="1114"/>
      <c r="H34" s="273"/>
      <c r="I34" s="1107" t="s">
        <v>1637</v>
      </c>
      <c r="J34" s="1108"/>
      <c r="K34" s="1109"/>
      <c r="L34" s="1105"/>
      <c r="M34" s="1106"/>
      <c r="N34" s="51"/>
      <c r="O34" s="580"/>
    </row>
    <row r="35" spans="1:15" ht="24.6" customHeight="1" thickBot="1">
      <c r="B35" s="1174" t="s">
        <v>297</v>
      </c>
      <c r="C35" s="1175"/>
      <c r="D35" s="1175"/>
      <c r="E35" s="1175"/>
      <c r="F35" s="1200"/>
      <c r="G35" s="1201"/>
      <c r="H35" s="1201"/>
      <c r="I35" s="1201"/>
      <c r="J35" s="1201"/>
      <c r="K35" s="1201"/>
      <c r="L35" s="1201"/>
      <c r="M35" s="1201"/>
      <c r="N35" s="1202"/>
    </row>
    <row r="36" spans="1:15" ht="20.45" customHeight="1" thickBot="1">
      <c r="B36" s="1166" t="s">
        <v>5</v>
      </c>
      <c r="C36" s="1167"/>
      <c r="D36" s="1167"/>
      <c r="E36" s="1167"/>
      <c r="F36" s="1167"/>
      <c r="G36" s="1167"/>
      <c r="H36" s="1167"/>
      <c r="I36" s="1167"/>
      <c r="J36" s="1167"/>
      <c r="K36" s="1167"/>
      <c r="L36" s="1167"/>
      <c r="M36" s="1167"/>
      <c r="N36" s="1168"/>
    </row>
    <row r="37" spans="1:15" ht="20.45" customHeight="1"/>
    <row r="38" spans="1:15" ht="47.45" customHeight="1">
      <c r="H38" s="44"/>
    </row>
    <row r="39" spans="1:15" ht="26.1" customHeight="1"/>
    <row r="40" spans="1:15" ht="36" customHeight="1"/>
    <row r="41" spans="1:15" ht="35.1" customHeight="1"/>
    <row r="42" spans="1:15" ht="23.1" customHeight="1"/>
    <row r="43" spans="1:15" ht="25.35" customHeight="1"/>
    <row r="44" spans="1:15" ht="38.450000000000003" customHeight="1"/>
    <row r="45" spans="1:15" ht="25.35" customHeight="1"/>
    <row r="46" spans="1:15" ht="21" customHeight="1"/>
  </sheetData>
  <sheetProtection algorithmName="SHA-512" hashValue="KL6r8kskkMNVAii+xt/0ee+35OmeJjh4dPm761A9mxsqtH5Y+vvf8BIpkqdcXyGBTLZNsH1QAJ40ByzNYZlpcg==" saltValue="5eb20St4ufYPEeabw5Vixw==" spinCount="100000" sheet="1" objects="1" scenarios="1"/>
  <mergeCells count="85">
    <mergeCell ref="F35:N35"/>
    <mergeCell ref="D11:E11"/>
    <mergeCell ref="D15:E15"/>
    <mergeCell ref="I11:J11"/>
    <mergeCell ref="I12:J12"/>
    <mergeCell ref="K13:L13"/>
    <mergeCell ref="K14:L14"/>
    <mergeCell ref="D13:E13"/>
    <mergeCell ref="D14:E14"/>
    <mergeCell ref="K16:L16"/>
    <mergeCell ref="I13:J13"/>
    <mergeCell ref="I14:J14"/>
    <mergeCell ref="C32:J32"/>
    <mergeCell ref="I22:J22"/>
    <mergeCell ref="K12:L12"/>
    <mergeCell ref="K15:L15"/>
    <mergeCell ref="K7:L7"/>
    <mergeCell ref="D9:E9"/>
    <mergeCell ref="K9:L9"/>
    <mergeCell ref="I6:J6"/>
    <mergeCell ref="B2:D2"/>
    <mergeCell ref="K5:L5"/>
    <mergeCell ref="I5:J5"/>
    <mergeCell ref="C5:E5"/>
    <mergeCell ref="B3:N3"/>
    <mergeCell ref="I7:J7"/>
    <mergeCell ref="I8:J8"/>
    <mergeCell ref="K8:L8"/>
    <mergeCell ref="B36:N36"/>
    <mergeCell ref="B4:B16"/>
    <mergeCell ref="B35:E35"/>
    <mergeCell ref="C6:E6"/>
    <mergeCell ref="D12:E12"/>
    <mergeCell ref="C4:N4"/>
    <mergeCell ref="D16:E16"/>
    <mergeCell ref="D10:E10"/>
    <mergeCell ref="D7:E7"/>
    <mergeCell ref="D8:E8"/>
    <mergeCell ref="I10:J10"/>
    <mergeCell ref="B32:B34"/>
    <mergeCell ref="I15:J15"/>
    <mergeCell ref="D34:G34"/>
    <mergeCell ref="I16:J16"/>
    <mergeCell ref="K6:L6"/>
    <mergeCell ref="B17:B31"/>
    <mergeCell ref="C17:N17"/>
    <mergeCell ref="D18:M18"/>
    <mergeCell ref="D19:J19"/>
    <mergeCell ref="K19:N19"/>
    <mergeCell ref="D20:F20"/>
    <mergeCell ref="C21:C23"/>
    <mergeCell ref="L27:N27"/>
    <mergeCell ref="K22:L22"/>
    <mergeCell ref="K23:L23"/>
    <mergeCell ref="M22:N22"/>
    <mergeCell ref="M23:N23"/>
    <mergeCell ref="I20:M20"/>
    <mergeCell ref="D22:F23"/>
    <mergeCell ref="G22:H22"/>
    <mergeCell ref="G23:H23"/>
    <mergeCell ref="G20:H20"/>
    <mergeCell ref="I9:J9"/>
    <mergeCell ref="K10:L10"/>
    <mergeCell ref="K11:L11"/>
    <mergeCell ref="L26:N26"/>
    <mergeCell ref="I23:J23"/>
    <mergeCell ref="J26:K26"/>
    <mergeCell ref="J27:K27"/>
    <mergeCell ref="L28:N28"/>
    <mergeCell ref="C30:C31"/>
    <mergeCell ref="D30:J30"/>
    <mergeCell ref="L30:M30"/>
    <mergeCell ref="D31:E31"/>
    <mergeCell ref="F31:N31"/>
    <mergeCell ref="H28:I28"/>
    <mergeCell ref="D26:G28"/>
    <mergeCell ref="C25:C29"/>
    <mergeCell ref="J28:K28"/>
    <mergeCell ref="H27:I27"/>
    <mergeCell ref="L34:M34"/>
    <mergeCell ref="I34:K34"/>
    <mergeCell ref="L33:N33"/>
    <mergeCell ref="D33:F33"/>
    <mergeCell ref="G33:H33"/>
    <mergeCell ref="I33:K33"/>
  </mergeCells>
  <dataValidations count="14">
    <dataValidation type="whole" allowBlank="1" showInputMessage="1" showErrorMessage="1" sqref="G7:G16" xr:uid="{A3EA1D3C-895F-438F-BE6B-2CE177E90AA5}">
      <formula1>1</formula1>
      <formula2>9999</formula2>
    </dataValidation>
    <dataValidation type="decimal" allowBlank="1" showInputMessage="1" showErrorMessage="1" sqref="H7:H16 N20" xr:uid="{5BBD4A29-24A2-4FEA-B891-DBB622E86AD2}">
      <formula1>0</formula1>
      <formula2>1</formula2>
    </dataValidation>
    <dataValidation type="list" allowBlank="1" showInputMessage="1" showErrorMessage="1" sqref="D7:D16" xr:uid="{3C1F39E3-C98E-405F-942A-3A671887DF1F}">
      <formula1>KSM_API_DD</formula1>
    </dataValidation>
    <dataValidation type="list" showInputMessage="1" showErrorMessage="1" sqref="F7:F16" xr:uid="{E66B38C4-7D9E-42FF-A62A-748EB1CB1A8F}">
      <formula1>Facility_DD</formula1>
    </dataValidation>
    <dataValidation type="list" allowBlank="1" showInputMessage="1" sqref="I7:J16" xr:uid="{08A206EE-EDFC-4D10-B962-B5A89F3E75C0}">
      <formula1>Disruption_Cause</formula1>
    </dataValidation>
    <dataValidation type="list" allowBlank="1" showInputMessage="1" sqref="K7:L16" xr:uid="{0C885D9C-ECD8-45AE-947C-3248E726758E}">
      <formula1>Mitigation</formula1>
    </dataValidation>
    <dataValidation type="list" allowBlank="1" showInputMessage="1" sqref="L34" xr:uid="{DF466DB9-C9AD-47E0-B9A3-D0A2E15A58C1}">
      <formula1>safety_stock_calculation_method</formula1>
    </dataValidation>
    <dataValidation type="list" allowBlank="1" showInputMessage="1" sqref="G23:I23 K23" xr:uid="{581F8582-634A-4A9A-9966-7AC09E70E2E5}">
      <formula1>Supplier_Choice_Top_Factor</formula1>
    </dataValidation>
    <dataValidation allowBlank="1" showInputMessage="1" sqref="K19:N19 M23:N23" xr:uid="{B8F93624-CDA8-42E5-A4CD-953A3E92EC13}"/>
    <dataValidation type="whole" allowBlank="1" showInputMessage="1" showErrorMessage="1" sqref="G20:H20" xr:uid="{8E7A38BA-524D-487A-B893-5DB743C6A25E}">
      <formula1>0</formula1>
      <formula2>99999999999999</formula2>
    </dataValidation>
    <dataValidation type="list" allowBlank="1" showInputMessage="1" sqref="H28 J27:K28" xr:uid="{9230BBE1-2669-48DF-AB00-81046EEC9352}">
      <formula1>Inbound_Issue</formula1>
    </dataValidation>
    <dataValidation type="list" allowBlank="1" showInputMessage="1" showErrorMessage="1" sqref="H34" xr:uid="{3ACB3AFE-9A37-4EC1-8AEA-EE4B878984F5}">
      <formula1>"Yes,No"</formula1>
    </dataValidation>
    <dataValidation type="list" allowBlank="1" showInputMessage="1" sqref="G33:H33" xr:uid="{201C5753-CFC6-4CD3-9096-CA0278DF5070}">
      <formula1>inventory_management_strategy</formula1>
    </dataValidation>
    <dataValidation type="list" allowBlank="1" showInputMessage="1" showErrorMessage="1" sqref="N18" xr:uid="{CCC6BE61-EB00-4E13-B71A-C1A2C6FD432A}">
      <formula1>Plan_Update</formula1>
    </dataValidation>
  </dataValidations>
  <hyperlinks>
    <hyperlink ref="N2" location="'8. Quality'!A1" display="Next Page" xr:uid="{9863650A-2CE8-4AAE-B2A2-C496A5633497}"/>
    <hyperlink ref="B2:D2" location="'6. Customers'!A1" display="Previous Page" xr:uid="{1DDD0E9E-C190-41BB-9257-33217E76FA9F}"/>
  </hyperlinks>
  <pageMargins left="0.7" right="0.7" top="0.75" bottom="0.75" header="0.3" footer="0.3"/>
  <pageSetup orientation="portrait" horizontalDpi="90" verticalDpi="90" r:id="rId1"/>
  <ignoredErrors>
    <ignoredError sqref="C7:C16 C5:J5 N5 C33:C34 K5:M5 C30:C31 C18:C25" numberStoredAsText="1"/>
  </ignoredErrors>
  <extLst>
    <ext xmlns:x14="http://schemas.microsoft.com/office/spreadsheetml/2009/9/main" uri="{CCE6A557-97BC-4b89-ADB6-D9C93CAAB3DF}">
      <x14:dataValidations xmlns:xm="http://schemas.microsoft.com/office/excel/2006/main" count="2">
        <x14:dataValidation type="list" allowBlank="1" showInputMessage="1" showErrorMessage="1" xr:uid="{811AA868-0A88-4D1E-BE93-1A8F0934FFF7}">
          <x14:formula1>
            <xm:f>'New Lists'!$AY$2:$AY$3</xm:f>
          </x14:formula1>
          <xm:sqref>N30 K30</xm:sqref>
        </x14:dataValidation>
        <x14:dataValidation type="list" allowBlank="1" showInputMessage="1" showErrorMessage="1" xr:uid="{E57EF15D-2726-4FFF-888D-FB3C392DE843}">
          <x14:formula1>
            <xm:f>'New Lists'!$BH$2:$BH$3</xm:f>
          </x14:formula1>
          <xm:sqref>M7:M16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753EF-7449-4CFD-8FA6-742DDB39990C}">
  <dimension ref="A1:Z44"/>
  <sheetViews>
    <sheetView showGridLines="0" zoomScale="80" zoomScaleNormal="80" workbookViewId="0"/>
  </sheetViews>
  <sheetFormatPr defaultColWidth="8.85546875" defaultRowHeight="15"/>
  <cols>
    <col min="1" max="1" width="8.85546875" style="5"/>
    <col min="2" max="2" width="3.42578125" style="5" customWidth="1"/>
    <col min="3" max="3" width="3.5703125" style="5" customWidth="1"/>
    <col min="4" max="4" width="14.5703125" style="5" customWidth="1"/>
    <col min="5" max="5" width="31.7109375" style="5" customWidth="1"/>
    <col min="6" max="6" width="21.7109375" style="5" customWidth="1"/>
    <col min="7" max="7" width="17.42578125" style="5" customWidth="1"/>
    <col min="8" max="8" width="5.140625" style="99" customWidth="1"/>
    <col min="9" max="11" width="20.5703125" style="5" customWidth="1"/>
    <col min="12" max="12" width="25.42578125" style="5" customWidth="1"/>
    <col min="13" max="13" width="22.140625" style="5" customWidth="1"/>
    <col min="14" max="14" width="30.5703125" style="5" customWidth="1"/>
  </cols>
  <sheetData>
    <row r="1" spans="1:26" s="289" customFormat="1" ht="15.75" thickBot="1">
      <c r="A1" s="272"/>
      <c r="B1" s="272"/>
      <c r="C1" s="272"/>
      <c r="D1" s="272"/>
      <c r="E1" s="272"/>
      <c r="F1" s="272"/>
      <c r="G1" s="272"/>
      <c r="H1" s="99"/>
      <c r="I1" s="272"/>
      <c r="J1" s="272"/>
      <c r="K1" s="272"/>
      <c r="L1" s="272"/>
      <c r="M1" s="272"/>
      <c r="N1" s="272"/>
    </row>
    <row r="2" spans="1:26" ht="19.350000000000001" customHeight="1" thickBot="1">
      <c r="B2" s="1237" t="s">
        <v>6</v>
      </c>
      <c r="C2" s="1237"/>
      <c r="D2" s="1237"/>
      <c r="E2" s="1237"/>
      <c r="F2" s="1238" t="s">
        <v>309</v>
      </c>
      <c r="G2" s="1238"/>
      <c r="H2" s="1238"/>
      <c r="I2" s="1238"/>
      <c r="J2" s="1238"/>
      <c r="K2" s="1238"/>
      <c r="L2" s="1238"/>
      <c r="M2" s="60"/>
      <c r="N2" s="34" t="s">
        <v>0</v>
      </c>
      <c r="O2" s="80"/>
      <c r="P2" s="80"/>
      <c r="Q2" s="80"/>
      <c r="R2" s="80"/>
      <c r="S2" s="80"/>
      <c r="T2" s="80"/>
      <c r="U2" s="80"/>
      <c r="V2" s="80"/>
      <c r="W2" s="80"/>
      <c r="X2" s="80"/>
      <c r="Y2" s="80"/>
      <c r="Z2" s="80"/>
    </row>
    <row r="3" spans="1:26" ht="15.75" thickBot="1">
      <c r="B3" s="753" t="s">
        <v>1196</v>
      </c>
      <c r="C3" s="753"/>
      <c r="D3" s="753"/>
      <c r="E3" s="753"/>
      <c r="F3" s="753"/>
      <c r="G3" s="753"/>
      <c r="H3" s="1239"/>
      <c r="I3" s="753"/>
      <c r="J3" s="753"/>
      <c r="K3" s="753"/>
      <c r="L3" s="753"/>
      <c r="M3" s="753"/>
      <c r="N3" s="1240"/>
      <c r="O3" s="80"/>
      <c r="P3" s="80"/>
      <c r="Q3" s="80"/>
      <c r="R3" s="80"/>
      <c r="S3" s="80"/>
      <c r="T3" s="80"/>
      <c r="U3" s="80"/>
      <c r="V3" s="80"/>
      <c r="W3" s="80"/>
      <c r="X3" s="80"/>
      <c r="Y3" s="80"/>
      <c r="Z3" s="80"/>
    </row>
    <row r="4" spans="1:26" ht="24" customHeight="1">
      <c r="A4"/>
      <c r="B4" s="886" t="s">
        <v>8</v>
      </c>
      <c r="C4" s="1255" t="s">
        <v>1220</v>
      </c>
      <c r="D4" s="1256"/>
      <c r="E4" s="1256"/>
      <c r="F4" s="1256"/>
      <c r="G4" s="1256"/>
      <c r="H4" s="1256"/>
      <c r="I4" s="1256"/>
      <c r="J4" s="1256"/>
      <c r="K4" s="1256"/>
      <c r="L4" s="1255"/>
      <c r="M4" s="1255"/>
      <c r="N4" s="1257"/>
    </row>
    <row r="5" spans="1:26" s="80" customFormat="1" ht="24.75" customHeight="1">
      <c r="A5" s="5"/>
      <c r="B5" s="1230"/>
      <c r="C5" s="192" t="s">
        <v>85</v>
      </c>
      <c r="D5" s="1244" t="s">
        <v>1668</v>
      </c>
      <c r="E5" s="1244"/>
      <c r="F5" s="1244"/>
      <c r="G5" s="1244"/>
      <c r="H5" s="1244"/>
      <c r="I5" s="1244"/>
      <c r="J5" s="1244"/>
      <c r="K5" s="1245"/>
      <c r="L5" s="1232" t="s">
        <v>1231</v>
      </c>
      <c r="M5" s="1233"/>
      <c r="N5" s="556"/>
    </row>
    <row r="6" spans="1:26" s="80" customFormat="1" ht="24.75" customHeight="1">
      <c r="A6" s="5"/>
      <c r="B6" s="1230"/>
      <c r="C6" s="192" t="s">
        <v>86</v>
      </c>
      <c r="D6" s="1244" t="s">
        <v>1767</v>
      </c>
      <c r="E6" s="1244"/>
      <c r="F6" s="1244"/>
      <c r="G6" s="1244"/>
      <c r="H6" s="1244"/>
      <c r="I6" s="1244"/>
      <c r="J6" s="1244"/>
      <c r="K6" s="1245"/>
      <c r="L6" s="1232" t="s">
        <v>1491</v>
      </c>
      <c r="M6" s="1233"/>
      <c r="N6" s="375"/>
    </row>
    <row r="7" spans="1:26" s="289" customFormat="1" ht="24.75" customHeight="1">
      <c r="A7" s="272"/>
      <c r="B7" s="1230"/>
      <c r="C7" s="192" t="s">
        <v>87</v>
      </c>
      <c r="D7" s="1245" t="s">
        <v>1768</v>
      </c>
      <c r="E7" s="1251"/>
      <c r="F7" s="1252"/>
      <c r="G7" s="248"/>
      <c r="H7" s="1245" t="s">
        <v>1638</v>
      </c>
      <c r="I7" s="1251"/>
      <c r="J7" s="1251"/>
      <c r="K7" s="1252"/>
      <c r="L7" s="815"/>
      <c r="M7" s="1253"/>
      <c r="N7" s="1254"/>
    </row>
    <row r="8" spans="1:26" s="80" customFormat="1" ht="24.75" customHeight="1">
      <c r="A8" s="5"/>
      <c r="B8" s="1230"/>
      <c r="C8" s="1241" t="s">
        <v>89</v>
      </c>
      <c r="D8" s="1243" t="s">
        <v>1199</v>
      </c>
      <c r="E8" s="1243"/>
      <c r="F8" s="1243"/>
      <c r="G8" s="1243"/>
      <c r="H8" s="1243"/>
      <c r="I8" s="1243"/>
      <c r="J8" s="1243"/>
      <c r="K8" s="1243"/>
      <c r="L8" s="1243"/>
      <c r="M8" s="1243"/>
      <c r="N8" s="484"/>
    </row>
    <row r="9" spans="1:26" s="61" customFormat="1" ht="29.1" customHeight="1" thickBot="1">
      <c r="A9" s="5"/>
      <c r="B9" s="1231"/>
      <c r="C9" s="1242"/>
      <c r="D9" s="1246" t="s">
        <v>298</v>
      </c>
      <c r="E9" s="1247"/>
      <c r="F9" s="1248"/>
      <c r="G9" s="1249"/>
      <c r="H9" s="1249"/>
      <c r="I9" s="1249"/>
      <c r="J9" s="1249"/>
      <c r="K9" s="1249"/>
      <c r="L9" s="1249"/>
      <c r="M9" s="1249"/>
      <c r="N9" s="1250"/>
      <c r="O9" s="80"/>
      <c r="P9" s="80"/>
      <c r="Q9" s="80"/>
      <c r="R9" s="80"/>
      <c r="S9" s="80"/>
      <c r="T9" s="80"/>
      <c r="U9" s="80"/>
      <c r="V9" s="80"/>
      <c r="W9" s="80"/>
      <c r="X9" s="80"/>
      <c r="Y9" s="80"/>
      <c r="Z9" s="80"/>
    </row>
    <row r="10" spans="1:26" ht="50.45" customHeight="1">
      <c r="B10" s="1216" t="s">
        <v>9</v>
      </c>
      <c r="C10" s="1220" t="s">
        <v>1804</v>
      </c>
      <c r="D10" s="1220"/>
      <c r="E10" s="1220"/>
      <c r="F10" s="1220"/>
      <c r="G10" s="1220"/>
      <c r="H10" s="1221"/>
      <c r="I10" s="1220"/>
      <c r="J10" s="1220"/>
      <c r="K10" s="1220"/>
      <c r="L10" s="1220"/>
      <c r="M10" s="1220"/>
      <c r="N10" s="1222"/>
      <c r="O10" s="80"/>
      <c r="P10" s="80"/>
      <c r="Q10" s="80"/>
      <c r="R10" s="80"/>
      <c r="S10" s="80"/>
      <c r="T10" s="80"/>
      <c r="U10" s="80"/>
      <c r="V10" s="80"/>
      <c r="W10" s="80"/>
      <c r="X10" s="80"/>
      <c r="Y10" s="80"/>
      <c r="Z10" s="80"/>
    </row>
    <row r="11" spans="1:26" s="80" customFormat="1" ht="14.1" customHeight="1">
      <c r="A11" s="5"/>
      <c r="B11" s="1217"/>
      <c r="C11" s="1227" t="s">
        <v>1234</v>
      </c>
      <c r="D11" s="1227"/>
      <c r="E11" s="1227"/>
      <c r="F11" s="268" t="s">
        <v>1235</v>
      </c>
      <c r="G11" s="269" t="s">
        <v>1236</v>
      </c>
      <c r="H11" s="1229" t="s">
        <v>1237</v>
      </c>
      <c r="I11" s="1229"/>
      <c r="J11" s="270" t="s">
        <v>1238</v>
      </c>
      <c r="K11" s="270" t="s">
        <v>1239</v>
      </c>
      <c r="L11" s="270" t="s">
        <v>1240</v>
      </c>
      <c r="M11" s="1227" t="s">
        <v>1241</v>
      </c>
      <c r="N11" s="1228"/>
    </row>
    <row r="12" spans="1:26" ht="69" customHeight="1">
      <c r="B12" s="1217"/>
      <c r="C12" s="1015" t="s">
        <v>310</v>
      </c>
      <c r="D12" s="1223"/>
      <c r="E12" s="1224"/>
      <c r="F12" s="278" t="s">
        <v>1122</v>
      </c>
      <c r="G12" s="278" t="s">
        <v>1685</v>
      </c>
      <c r="H12" s="1225" t="s">
        <v>1121</v>
      </c>
      <c r="I12" s="1226"/>
      <c r="J12" s="278" t="s">
        <v>311</v>
      </c>
      <c r="K12" s="306" t="s">
        <v>1752</v>
      </c>
      <c r="L12" s="238" t="s">
        <v>1515</v>
      </c>
      <c r="M12" s="1015" t="s">
        <v>312</v>
      </c>
      <c r="N12" s="1236"/>
      <c r="O12" s="80"/>
      <c r="P12" s="80"/>
      <c r="Q12" s="80"/>
      <c r="R12" s="80"/>
      <c r="S12" s="80"/>
      <c r="T12" s="80"/>
      <c r="U12" s="80"/>
      <c r="V12" s="80"/>
      <c r="W12" s="80"/>
      <c r="X12" s="80"/>
      <c r="Y12" s="80"/>
      <c r="Z12" s="80"/>
    </row>
    <row r="13" spans="1:26" s="2" customFormat="1" ht="22.35" customHeight="1">
      <c r="A13" s="10"/>
      <c r="B13" s="1218"/>
      <c r="C13" s="109" t="s">
        <v>85</v>
      </c>
      <c r="D13" s="1178"/>
      <c r="E13" s="1179"/>
      <c r="F13" s="260"/>
      <c r="G13" s="261"/>
      <c r="H13" s="1210"/>
      <c r="I13" s="1211"/>
      <c r="J13" s="345"/>
      <c r="K13" s="345"/>
      <c r="L13" s="262"/>
      <c r="M13" s="1208"/>
      <c r="N13" s="1209"/>
      <c r="O13" s="1234"/>
      <c r="P13" s="1235"/>
      <c r="Q13" s="1235"/>
      <c r="R13" s="1235"/>
      <c r="S13" s="1235"/>
      <c r="T13" s="1235"/>
      <c r="U13" s="1235"/>
      <c r="V13" s="1235"/>
      <c r="W13" s="1235"/>
      <c r="X13" s="1235"/>
      <c r="Z13" s="80"/>
    </row>
    <row r="14" spans="1:26" s="2" customFormat="1" ht="22.35" customHeight="1">
      <c r="A14" s="10"/>
      <c r="B14" s="1218"/>
      <c r="C14" s="109" t="s">
        <v>86</v>
      </c>
      <c r="D14" s="1178"/>
      <c r="E14" s="1179"/>
      <c r="F14" s="260"/>
      <c r="G14" s="261"/>
      <c r="H14" s="1210"/>
      <c r="I14" s="1211"/>
      <c r="J14" s="345"/>
      <c r="K14" s="345"/>
      <c r="L14" s="262"/>
      <c r="M14" s="1208"/>
      <c r="N14" s="1209"/>
      <c r="O14" s="1234"/>
      <c r="P14" s="1235"/>
      <c r="Q14" s="1235"/>
      <c r="R14" s="1235"/>
      <c r="S14" s="1235"/>
      <c r="T14" s="1235"/>
      <c r="U14" s="1235"/>
      <c r="V14" s="1235"/>
      <c r="W14" s="1235"/>
      <c r="X14" s="1235"/>
      <c r="Z14" s="80"/>
    </row>
    <row r="15" spans="1:26" s="2" customFormat="1" ht="22.35" customHeight="1">
      <c r="A15" s="10"/>
      <c r="B15" s="1218"/>
      <c r="C15" s="109" t="s">
        <v>87</v>
      </c>
      <c r="D15" s="1178"/>
      <c r="E15" s="1179"/>
      <c r="F15" s="260"/>
      <c r="G15" s="261"/>
      <c r="H15" s="1210"/>
      <c r="I15" s="1211"/>
      <c r="J15" s="345"/>
      <c r="K15" s="345"/>
      <c r="L15" s="262"/>
      <c r="M15" s="1208"/>
      <c r="N15" s="1209"/>
      <c r="O15" s="1235"/>
      <c r="P15" s="1235"/>
      <c r="Q15" s="1235"/>
      <c r="R15" s="1235"/>
      <c r="S15" s="1235"/>
      <c r="T15" s="1235"/>
      <c r="U15" s="1235"/>
      <c r="V15" s="1235"/>
      <c r="W15" s="1235"/>
      <c r="X15" s="1235"/>
      <c r="Z15" s="80"/>
    </row>
    <row r="16" spans="1:26" s="2" customFormat="1" ht="22.35" customHeight="1">
      <c r="A16" s="10"/>
      <c r="B16" s="1218"/>
      <c r="C16" s="109" t="s">
        <v>89</v>
      </c>
      <c r="D16" s="1178"/>
      <c r="E16" s="1179"/>
      <c r="F16" s="260"/>
      <c r="G16" s="261"/>
      <c r="H16" s="1210"/>
      <c r="I16" s="1211"/>
      <c r="J16" s="345"/>
      <c r="K16" s="345"/>
      <c r="L16" s="262"/>
      <c r="M16" s="1208"/>
      <c r="N16" s="1209"/>
      <c r="O16" s="1235"/>
      <c r="P16" s="1235"/>
      <c r="Q16" s="1235"/>
      <c r="R16" s="1235"/>
      <c r="S16" s="1235"/>
      <c r="T16" s="1235"/>
      <c r="U16" s="1235"/>
      <c r="V16" s="1235"/>
      <c r="W16" s="1235"/>
      <c r="X16" s="1235"/>
      <c r="Z16" s="80"/>
    </row>
    <row r="17" spans="1:26" s="2" customFormat="1" ht="22.35" customHeight="1">
      <c r="A17" s="10"/>
      <c r="B17" s="1218"/>
      <c r="C17" s="109" t="s">
        <v>91</v>
      </c>
      <c r="D17" s="1178"/>
      <c r="E17" s="1179"/>
      <c r="F17" s="260"/>
      <c r="G17" s="261"/>
      <c r="H17" s="1210"/>
      <c r="I17" s="1211"/>
      <c r="J17" s="345"/>
      <c r="K17" s="345"/>
      <c r="L17" s="262"/>
      <c r="M17" s="1208"/>
      <c r="N17" s="1209"/>
      <c r="O17" s="1235"/>
      <c r="P17" s="1235"/>
      <c r="Q17" s="1235"/>
      <c r="R17" s="1235"/>
      <c r="S17" s="1235"/>
      <c r="T17" s="1235"/>
      <c r="U17" s="1235"/>
      <c r="V17" s="1235"/>
      <c r="W17" s="1235"/>
      <c r="X17" s="1235"/>
      <c r="Z17" s="80"/>
    </row>
    <row r="18" spans="1:26" s="2" customFormat="1" ht="22.35" customHeight="1">
      <c r="A18" s="10"/>
      <c r="B18" s="1218"/>
      <c r="C18" s="109" t="s">
        <v>92</v>
      </c>
      <c r="D18" s="1178"/>
      <c r="E18" s="1179"/>
      <c r="F18" s="260"/>
      <c r="G18" s="261"/>
      <c r="H18" s="1210"/>
      <c r="I18" s="1211"/>
      <c r="J18" s="345"/>
      <c r="K18" s="345"/>
      <c r="L18" s="262"/>
      <c r="M18" s="1208"/>
      <c r="N18" s="1209"/>
      <c r="O18" s="1235"/>
      <c r="P18" s="1235"/>
      <c r="Q18" s="1235"/>
      <c r="R18" s="1235"/>
      <c r="S18" s="1235"/>
      <c r="T18" s="1235"/>
      <c r="U18" s="1235"/>
      <c r="V18" s="1235"/>
      <c r="W18" s="1235"/>
      <c r="X18" s="1235"/>
      <c r="Z18" s="80"/>
    </row>
    <row r="19" spans="1:26" s="2" customFormat="1" ht="22.35" customHeight="1">
      <c r="A19" s="10"/>
      <c r="B19" s="1218"/>
      <c r="C19" s="109" t="s">
        <v>93</v>
      </c>
      <c r="D19" s="1178"/>
      <c r="E19" s="1179"/>
      <c r="F19" s="260"/>
      <c r="G19" s="261"/>
      <c r="H19" s="1210"/>
      <c r="I19" s="1211"/>
      <c r="J19" s="345"/>
      <c r="K19" s="345"/>
      <c r="L19" s="262"/>
      <c r="M19" s="1208"/>
      <c r="N19" s="1209"/>
      <c r="O19" s="1235"/>
      <c r="P19" s="1235"/>
      <c r="Q19" s="1235"/>
      <c r="R19" s="1235"/>
      <c r="S19" s="1235"/>
      <c r="T19" s="1235"/>
      <c r="U19" s="1235"/>
      <c r="V19" s="1235"/>
      <c r="W19" s="1235"/>
      <c r="X19" s="1235"/>
      <c r="Z19" s="80"/>
    </row>
    <row r="20" spans="1:26" s="2" customFormat="1" ht="22.35" customHeight="1">
      <c r="A20" s="10"/>
      <c r="B20" s="1218"/>
      <c r="C20" s="109" t="s">
        <v>102</v>
      </c>
      <c r="D20" s="1178"/>
      <c r="E20" s="1179"/>
      <c r="F20" s="260"/>
      <c r="G20" s="261"/>
      <c r="H20" s="1210"/>
      <c r="I20" s="1211"/>
      <c r="J20" s="345"/>
      <c r="K20" s="345"/>
      <c r="L20" s="262"/>
      <c r="M20" s="1208"/>
      <c r="N20" s="1209"/>
      <c r="O20" s="1235"/>
      <c r="P20" s="1235"/>
      <c r="Q20" s="1235"/>
      <c r="R20" s="1235"/>
      <c r="S20" s="1235"/>
      <c r="T20" s="1235"/>
      <c r="U20" s="1235"/>
      <c r="V20" s="1235"/>
      <c r="W20" s="1235"/>
      <c r="X20" s="1235"/>
      <c r="Z20" s="80"/>
    </row>
    <row r="21" spans="1:26" s="2" customFormat="1" ht="22.35" customHeight="1">
      <c r="A21" s="10"/>
      <c r="B21" s="1218"/>
      <c r="C21" s="109" t="s">
        <v>103</v>
      </c>
      <c r="D21" s="1178"/>
      <c r="E21" s="1179"/>
      <c r="F21" s="260"/>
      <c r="G21" s="261"/>
      <c r="H21" s="1210"/>
      <c r="I21" s="1211"/>
      <c r="J21" s="345"/>
      <c r="K21" s="345"/>
      <c r="L21" s="262"/>
      <c r="M21" s="1208"/>
      <c r="N21" s="1209"/>
      <c r="O21" s="1235"/>
      <c r="P21" s="1235"/>
      <c r="Q21" s="1235"/>
      <c r="R21" s="1235"/>
      <c r="S21" s="1235"/>
      <c r="T21" s="1235"/>
      <c r="U21" s="1235"/>
      <c r="V21" s="1235"/>
      <c r="W21" s="1235"/>
      <c r="X21" s="1235"/>
      <c r="Z21" s="80"/>
    </row>
    <row r="22" spans="1:26" s="2" customFormat="1" ht="22.35" customHeight="1">
      <c r="A22" s="10"/>
      <c r="B22" s="1218"/>
      <c r="C22" s="109" t="s">
        <v>104</v>
      </c>
      <c r="D22" s="1178"/>
      <c r="E22" s="1179"/>
      <c r="F22" s="260"/>
      <c r="G22" s="261"/>
      <c r="H22" s="1210"/>
      <c r="I22" s="1211"/>
      <c r="J22" s="345"/>
      <c r="K22" s="345"/>
      <c r="L22" s="262"/>
      <c r="M22" s="1208"/>
      <c r="N22" s="1209"/>
      <c r="O22" s="1235"/>
      <c r="P22" s="1235"/>
      <c r="Q22" s="1235"/>
      <c r="R22" s="1235"/>
      <c r="S22" s="1235"/>
      <c r="T22" s="1235"/>
      <c r="U22" s="1235"/>
      <c r="V22" s="1235"/>
      <c r="W22" s="1235"/>
      <c r="X22" s="1235"/>
      <c r="Z22" s="80"/>
    </row>
    <row r="23" spans="1:26" s="2" customFormat="1" ht="22.35" customHeight="1">
      <c r="A23" s="10"/>
      <c r="B23" s="1218"/>
      <c r="C23" s="109" t="s">
        <v>323</v>
      </c>
      <c r="D23" s="1178"/>
      <c r="E23" s="1179"/>
      <c r="F23" s="260"/>
      <c r="G23" s="261"/>
      <c r="H23" s="1210"/>
      <c r="I23" s="1211"/>
      <c r="J23" s="345"/>
      <c r="K23" s="345"/>
      <c r="L23" s="262"/>
      <c r="M23" s="1208"/>
      <c r="N23" s="1209"/>
      <c r="O23" s="1235"/>
      <c r="P23" s="1235"/>
      <c r="Q23" s="1235"/>
      <c r="R23" s="1235"/>
      <c r="S23" s="1235"/>
      <c r="T23" s="1235"/>
      <c r="U23" s="1235"/>
      <c r="V23" s="1235"/>
      <c r="W23" s="1235"/>
      <c r="X23" s="1235"/>
      <c r="Z23" s="80"/>
    </row>
    <row r="24" spans="1:26" s="2" customFormat="1" ht="22.35" customHeight="1">
      <c r="A24" s="10"/>
      <c r="B24" s="1218"/>
      <c r="C24" s="109" t="s">
        <v>858</v>
      </c>
      <c r="D24" s="1178"/>
      <c r="E24" s="1179"/>
      <c r="F24" s="260"/>
      <c r="G24" s="261"/>
      <c r="H24" s="1210"/>
      <c r="I24" s="1211"/>
      <c r="J24" s="345"/>
      <c r="K24" s="345"/>
      <c r="L24" s="262"/>
      <c r="M24" s="1208"/>
      <c r="N24" s="1209"/>
      <c r="O24" s="1235"/>
      <c r="P24" s="1235"/>
      <c r="Q24" s="1235"/>
      <c r="R24" s="1235"/>
      <c r="S24" s="1235"/>
      <c r="T24" s="1235"/>
      <c r="U24" s="1235"/>
      <c r="V24" s="1235"/>
      <c r="W24" s="1235"/>
      <c r="X24" s="1235"/>
      <c r="Z24" s="80"/>
    </row>
    <row r="25" spans="1:26" s="2" customFormat="1" ht="22.35" customHeight="1">
      <c r="A25" s="10"/>
      <c r="B25" s="1218"/>
      <c r="C25" s="109" t="s">
        <v>325</v>
      </c>
      <c r="D25" s="1178"/>
      <c r="E25" s="1179"/>
      <c r="F25" s="260"/>
      <c r="G25" s="261"/>
      <c r="H25" s="1210"/>
      <c r="I25" s="1211"/>
      <c r="J25" s="345"/>
      <c r="K25" s="345"/>
      <c r="L25" s="262"/>
      <c r="M25" s="1208"/>
      <c r="N25" s="1209"/>
      <c r="O25" s="1235"/>
      <c r="P25" s="1235"/>
      <c r="Q25" s="1235"/>
      <c r="R25" s="1235"/>
      <c r="S25" s="1235"/>
      <c r="T25" s="1235"/>
      <c r="U25" s="1235"/>
      <c r="V25" s="1235"/>
      <c r="W25" s="1235"/>
      <c r="X25" s="1235"/>
      <c r="Z25" s="80"/>
    </row>
    <row r="26" spans="1:26" s="2" customFormat="1" ht="22.35" customHeight="1">
      <c r="A26" s="10"/>
      <c r="B26" s="1218"/>
      <c r="C26" s="109" t="s">
        <v>326</v>
      </c>
      <c r="D26" s="1178"/>
      <c r="E26" s="1179"/>
      <c r="F26" s="260"/>
      <c r="G26" s="261"/>
      <c r="H26" s="1210"/>
      <c r="I26" s="1211"/>
      <c r="J26" s="345"/>
      <c r="K26" s="345"/>
      <c r="L26" s="262"/>
      <c r="M26" s="1208"/>
      <c r="N26" s="1209"/>
      <c r="O26" s="101"/>
      <c r="P26" s="101"/>
      <c r="Q26" s="101"/>
      <c r="R26" s="101"/>
      <c r="S26" s="101"/>
      <c r="T26" s="101"/>
      <c r="U26" s="101"/>
      <c r="V26" s="101"/>
      <c r="W26" s="101"/>
      <c r="X26" s="101"/>
      <c r="Z26" s="80"/>
    </row>
    <row r="27" spans="1:26" s="2" customFormat="1" ht="22.35" customHeight="1">
      <c r="A27" s="10"/>
      <c r="B27" s="1218"/>
      <c r="C27" s="109" t="s">
        <v>327</v>
      </c>
      <c r="D27" s="1178"/>
      <c r="E27" s="1179"/>
      <c r="F27" s="260"/>
      <c r="G27" s="261"/>
      <c r="H27" s="1210"/>
      <c r="I27" s="1211"/>
      <c r="J27" s="345"/>
      <c r="K27" s="345"/>
      <c r="L27" s="262"/>
      <c r="M27" s="1208"/>
      <c r="N27" s="1209"/>
      <c r="O27" s="80"/>
      <c r="Z27" s="80"/>
    </row>
    <row r="28" spans="1:26" s="2" customFormat="1" ht="22.35" customHeight="1">
      <c r="A28" s="10"/>
      <c r="B28" s="1218"/>
      <c r="C28" s="109" t="s">
        <v>328</v>
      </c>
      <c r="D28" s="1178"/>
      <c r="E28" s="1179"/>
      <c r="F28" s="260"/>
      <c r="G28" s="261"/>
      <c r="H28" s="1210"/>
      <c r="I28" s="1211"/>
      <c r="J28" s="345"/>
      <c r="K28" s="345"/>
      <c r="L28" s="262"/>
      <c r="M28" s="1208"/>
      <c r="N28" s="1209"/>
      <c r="O28" s="80"/>
      <c r="Z28" s="80"/>
    </row>
    <row r="29" spans="1:26" s="2" customFormat="1" ht="22.35" customHeight="1">
      <c r="A29" s="10"/>
      <c r="B29" s="1218"/>
      <c r="C29" s="109" t="s">
        <v>329</v>
      </c>
      <c r="D29" s="1178"/>
      <c r="E29" s="1179"/>
      <c r="F29" s="260"/>
      <c r="G29" s="261"/>
      <c r="H29" s="1210"/>
      <c r="I29" s="1211"/>
      <c r="J29" s="345"/>
      <c r="K29" s="345"/>
      <c r="L29" s="262"/>
      <c r="M29" s="1208"/>
      <c r="N29" s="1209"/>
      <c r="Z29" s="80"/>
    </row>
    <row r="30" spans="1:26" s="2" customFormat="1" ht="22.35" customHeight="1">
      <c r="A30" s="10"/>
      <c r="B30" s="1218"/>
      <c r="C30" s="160" t="s">
        <v>330</v>
      </c>
      <c r="D30" s="1178"/>
      <c r="E30" s="1179"/>
      <c r="F30" s="260"/>
      <c r="G30" s="261"/>
      <c r="H30" s="1210"/>
      <c r="I30" s="1211"/>
      <c r="J30" s="345"/>
      <c r="K30" s="345"/>
      <c r="L30" s="262"/>
      <c r="M30" s="1208"/>
      <c r="N30" s="1209"/>
      <c r="Z30" s="80"/>
    </row>
    <row r="31" spans="1:26" s="2" customFormat="1" ht="22.35" customHeight="1">
      <c r="A31" s="10"/>
      <c r="B31" s="1218"/>
      <c r="C31" s="160" t="s">
        <v>331</v>
      </c>
      <c r="D31" s="1178"/>
      <c r="E31" s="1179"/>
      <c r="F31" s="260"/>
      <c r="G31" s="261"/>
      <c r="H31" s="1210"/>
      <c r="I31" s="1211"/>
      <c r="J31" s="345"/>
      <c r="K31" s="345"/>
      <c r="L31" s="262"/>
      <c r="M31" s="1208"/>
      <c r="N31" s="1209"/>
      <c r="Z31" s="80"/>
    </row>
    <row r="32" spans="1:26" s="2" customFormat="1" ht="22.35" customHeight="1" thickBot="1">
      <c r="A32" s="10"/>
      <c r="B32" s="1219"/>
      <c r="C32" s="263" t="s">
        <v>332</v>
      </c>
      <c r="D32" s="1182"/>
      <c r="E32" s="1183"/>
      <c r="F32" s="260"/>
      <c r="G32" s="261"/>
      <c r="H32" s="1210"/>
      <c r="I32" s="1211"/>
      <c r="J32" s="345"/>
      <c r="K32" s="345"/>
      <c r="L32" s="262"/>
      <c r="M32" s="1208"/>
      <c r="N32" s="1209"/>
    </row>
    <row r="33" spans="2:14" ht="20.100000000000001" customHeight="1" thickBot="1">
      <c r="B33" s="800" t="s">
        <v>297</v>
      </c>
      <c r="C33" s="800"/>
      <c r="D33" s="800"/>
      <c r="E33" s="1214"/>
      <c r="F33" s="1212"/>
      <c r="G33" s="1212"/>
      <c r="H33" s="1212"/>
      <c r="I33" s="1212"/>
      <c r="J33" s="1212"/>
      <c r="K33" s="1212"/>
      <c r="L33" s="1212"/>
      <c r="M33" s="1212"/>
      <c r="N33" s="1213"/>
    </row>
    <row r="34" spans="2:14" ht="20.45" customHeight="1" thickBot="1">
      <c r="B34" s="779" t="s">
        <v>5</v>
      </c>
      <c r="C34" s="779"/>
      <c r="D34" s="779"/>
      <c r="E34" s="779"/>
      <c r="F34" s="779"/>
      <c r="G34" s="779"/>
      <c r="H34" s="908"/>
      <c r="I34" s="779"/>
      <c r="J34" s="779"/>
      <c r="K34" s="779"/>
      <c r="L34" s="779"/>
      <c r="M34" s="779"/>
      <c r="N34" s="1215"/>
    </row>
    <row r="35" spans="2:14" ht="20.45" customHeight="1"/>
    <row r="36" spans="2:14" ht="47.45" customHeight="1"/>
    <row r="37" spans="2:14" ht="26.1" customHeight="1"/>
    <row r="38" spans="2:14" ht="36" customHeight="1"/>
    <row r="39" spans="2:14" ht="35.1" customHeight="1"/>
    <row r="40" spans="2:14" ht="23.1" customHeight="1"/>
    <row r="41" spans="2:14" ht="25.35" customHeight="1"/>
    <row r="42" spans="2:14" ht="38.450000000000003" customHeight="1"/>
    <row r="43" spans="2:14" ht="25.35" customHeight="1"/>
    <row r="44" spans="2:14" ht="21" customHeight="1"/>
  </sheetData>
  <sheetProtection algorithmName="SHA-512" hashValue="TFN7X92MFwy4HCen9zduozyCWZHTa9lhd4b8JvgRu7JTpcrzXJtdj7tfA66zP0ZiGBcYaqtaQ2ZRA8ChwCjXiw==" saltValue="mygtAoyBXF98DoHAIc+wQw==" spinCount="100000" sheet="1" objects="1" scenarios="1"/>
  <mergeCells count="88">
    <mergeCell ref="B2:E2"/>
    <mergeCell ref="F2:L2"/>
    <mergeCell ref="B3:N3"/>
    <mergeCell ref="C8:C9"/>
    <mergeCell ref="D13:E13"/>
    <mergeCell ref="H13:I13"/>
    <mergeCell ref="D8:M8"/>
    <mergeCell ref="D5:K5"/>
    <mergeCell ref="D6:K6"/>
    <mergeCell ref="L5:M5"/>
    <mergeCell ref="D9:E9"/>
    <mergeCell ref="F9:N9"/>
    <mergeCell ref="D7:F7"/>
    <mergeCell ref="H7:K7"/>
    <mergeCell ref="L7:N7"/>
    <mergeCell ref="C4:N4"/>
    <mergeCell ref="H14:I14"/>
    <mergeCell ref="H16:I16"/>
    <mergeCell ref="H18:I18"/>
    <mergeCell ref="D14:E14"/>
    <mergeCell ref="D16:E16"/>
    <mergeCell ref="D18:E18"/>
    <mergeCell ref="M25:N25"/>
    <mergeCell ref="M24:N24"/>
    <mergeCell ref="D22:E22"/>
    <mergeCell ref="D20:E20"/>
    <mergeCell ref="H23:I23"/>
    <mergeCell ref="H24:I24"/>
    <mergeCell ref="D23:E23"/>
    <mergeCell ref="M23:N23"/>
    <mergeCell ref="D25:E25"/>
    <mergeCell ref="H25:I25"/>
    <mergeCell ref="H20:I20"/>
    <mergeCell ref="H22:I22"/>
    <mergeCell ref="D24:E24"/>
    <mergeCell ref="B4:B9"/>
    <mergeCell ref="L6:M6"/>
    <mergeCell ref="O13:X25"/>
    <mergeCell ref="D15:E15"/>
    <mergeCell ref="H15:I15"/>
    <mergeCell ref="M15:N15"/>
    <mergeCell ref="D17:E17"/>
    <mergeCell ref="H17:I17"/>
    <mergeCell ref="M17:N17"/>
    <mergeCell ref="D19:E19"/>
    <mergeCell ref="H19:I19"/>
    <mergeCell ref="M19:N19"/>
    <mergeCell ref="D21:E21"/>
    <mergeCell ref="H21:I21"/>
    <mergeCell ref="M21:N21"/>
    <mergeCell ref="M12:N12"/>
    <mergeCell ref="B34:N34"/>
    <mergeCell ref="D32:E32"/>
    <mergeCell ref="H32:I32"/>
    <mergeCell ref="M32:N32"/>
    <mergeCell ref="B10:B32"/>
    <mergeCell ref="C10:N10"/>
    <mergeCell ref="C12:E12"/>
    <mergeCell ref="H12:I12"/>
    <mergeCell ref="M11:N11"/>
    <mergeCell ref="D27:E27"/>
    <mergeCell ref="H27:I27"/>
    <mergeCell ref="M27:N27"/>
    <mergeCell ref="H11:I11"/>
    <mergeCell ref="C11:E11"/>
    <mergeCell ref="H29:I29"/>
    <mergeCell ref="M29:N29"/>
    <mergeCell ref="H30:I30"/>
    <mergeCell ref="D26:E26"/>
    <mergeCell ref="F33:N33"/>
    <mergeCell ref="H31:I31"/>
    <mergeCell ref="H26:I26"/>
    <mergeCell ref="H28:I28"/>
    <mergeCell ref="B33:E33"/>
    <mergeCell ref="D31:E31"/>
    <mergeCell ref="M26:N26"/>
    <mergeCell ref="M28:N28"/>
    <mergeCell ref="M30:N30"/>
    <mergeCell ref="M31:N31"/>
    <mergeCell ref="D30:E30"/>
    <mergeCell ref="D28:E28"/>
    <mergeCell ref="D29:E29"/>
    <mergeCell ref="M16:N16"/>
    <mergeCell ref="M18:N18"/>
    <mergeCell ref="M20:N20"/>
    <mergeCell ref="M22:N22"/>
    <mergeCell ref="M13:N13"/>
    <mergeCell ref="M14:N14"/>
  </mergeCells>
  <conditionalFormatting sqref="F13:H32 J13:M32">
    <cfRule type="expression" dxfId="1" priority="11">
      <formula>$D13=""</formula>
    </cfRule>
    <cfRule type="expression" dxfId="0" priority="79">
      <formula>IF(#REF!="No", 1, 0)</formula>
    </cfRule>
  </conditionalFormatting>
  <dataValidations count="9">
    <dataValidation allowBlank="1" showErrorMessage="1" sqref="H12:J12" xr:uid="{B195A088-83E1-411C-9416-30CEBD1B89B4}"/>
    <dataValidation allowBlank="1" showInputMessage="1" showErrorMessage="1" prompt="Please estimate the percentage of yearly production impacted due to this disruption." sqref="K12" xr:uid="{8912591F-E32F-484E-AF18-1A852DB8E981}"/>
    <dataValidation type="list" allowBlank="1" showInputMessage="1" sqref="F13:F32" xr:uid="{09A84509-4FA6-4EE4-967A-2482C9A28973}">
      <formula1>Quality_Issue</formula1>
    </dataValidation>
    <dataValidation type="list" allowBlank="1" showInputMessage="1" sqref="L13:L32" xr:uid="{2E0BAADE-C266-450E-A2CE-0BBC21F3160C}">
      <formula1>Quality_Mitigation</formula1>
    </dataValidation>
    <dataValidation type="list" allowBlank="1" showInputMessage="1" sqref="H13:I32" xr:uid="{36E1237B-03C9-4482-A252-43ACAF4BA0F8}">
      <formula1>Immediate_Fix</formula1>
    </dataValidation>
    <dataValidation type="decimal" allowBlank="1" showInputMessage="1" showErrorMessage="1" sqref="K13:K32" xr:uid="{4344C8D8-5925-4273-854B-EBB683E24234}">
      <formula1>0</formula1>
      <formula2>1</formula2>
    </dataValidation>
    <dataValidation type="list" allowBlank="1" showInputMessage="1" showErrorMessage="1" sqref="D13:D32" xr:uid="{CC4C5DD9-339D-4359-853F-D6637C01A7F5}">
      <formula1>KSM_API_DD</formula1>
    </dataValidation>
    <dataValidation type="list" allowBlank="1" showInputMessage="1" showErrorMessage="1" sqref="G13:G32" xr:uid="{928936BF-C5FE-432D-9718-C3C4FF28637E}">
      <formula1>API_Inputs</formula1>
    </dataValidation>
    <dataValidation type="list" allowBlank="1" showInputMessage="1" showErrorMessage="1" sqref="J13:J32" xr:uid="{AAB21714-2E7E-4268-9DD9-43ACFE3D8459}">
      <formula1>Disruption_Length</formula1>
    </dataValidation>
  </dataValidations>
  <hyperlinks>
    <hyperlink ref="N2" location="'9. Research and Technology'!A1" display="Next Page" xr:uid="{86023E30-2E29-46BC-ACCA-031FD4FC31A7}"/>
    <hyperlink ref="B2:E2" location="'7. Supply Chain Practices'!A1" display="Previous Page" xr:uid="{221A7919-42B7-4334-99B0-1FEE376A6187}"/>
    <hyperlink ref="L5:M5" location="'iv. Definitions'!B27" display="Definition: Good Laboratory Practice" xr:uid="{D0E3740D-FD07-4B06-958B-675A660567AB}"/>
    <hyperlink ref="L6:M6" location="'iv. Definitions'!B28" display="Definition: Good Distribution Practice" xr:uid="{824C42D5-D919-4873-BED8-4473BBD317A6}"/>
  </hyperlinks>
  <pageMargins left="0.7" right="0.7" top="0.75" bottom="0.75" header="0.3" footer="0.3"/>
  <pageSetup orientation="portrait" horizontalDpi="90" verticalDpi="90" r:id="rId1"/>
  <ignoredErrors>
    <ignoredError sqref="C13:C32 C11:N11 C5:C6 C9 C7:C8" numberStoredAsText="1"/>
  </ignoredErrors>
  <extLst>
    <ext xmlns:x14="http://schemas.microsoft.com/office/spreadsheetml/2009/9/main" uri="{CCE6A557-97BC-4b89-ADB6-D9C93CAAB3DF}">
      <x14:dataValidations xmlns:xm="http://schemas.microsoft.com/office/excel/2006/main" count="3">
        <x14:dataValidation type="list" allowBlank="1" showInputMessage="1" xr:uid="{8FE93206-792C-4FE5-AA84-B32C5521AF2C}">
          <x14:formula1>
            <xm:f>'New Lists'!$BF$2:$BF$9</xm:f>
          </x14:formula1>
          <xm:sqref>N8</xm:sqref>
        </x14:dataValidation>
        <x14:dataValidation type="list" allowBlank="1" showInputMessage="1" showErrorMessage="1" xr:uid="{F1376619-1FE6-4C54-BCEA-8A86C58E8E0E}">
          <x14:formula1>
            <xm:f>'New Lists'!$AX$2:$AX$3</xm:f>
          </x14:formula1>
          <xm:sqref>N5:N6</xm:sqref>
        </x14:dataValidation>
        <x14:dataValidation type="list" allowBlank="1" showInputMessage="1" showErrorMessage="1" xr:uid="{B68931EF-95A0-41EC-A0DA-AB9167AFFA16}">
          <x14:formula1>
            <xm:f>'New Lists'!$AY$2:$AY$3</xm:f>
          </x14:formula1>
          <xm:sqref>G7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C92BC-B9B6-4FA6-89FB-D21AC67FFCD7}">
  <dimension ref="B1:P58"/>
  <sheetViews>
    <sheetView showGridLines="0" zoomScale="80" zoomScaleNormal="80" workbookViewId="0"/>
  </sheetViews>
  <sheetFormatPr defaultColWidth="8.5703125" defaultRowHeight="12.75"/>
  <cols>
    <col min="1" max="1" width="5.5703125" style="5" customWidth="1"/>
    <col min="2" max="2" width="2" style="99" customWidth="1"/>
    <col min="3" max="3" width="1.85546875" style="5" customWidth="1"/>
    <col min="4" max="4" width="3.5703125" style="5" customWidth="1"/>
    <col min="5" max="5" width="32.5703125" style="5" customWidth="1"/>
    <col min="6" max="6" width="12" style="5" customWidth="1"/>
    <col min="7" max="7" width="22.5703125" style="5" customWidth="1"/>
    <col min="8" max="8" width="34.42578125" style="5" customWidth="1"/>
    <col min="9" max="9" width="23.140625" style="5" customWidth="1"/>
    <col min="10" max="10" width="17" style="5" customWidth="1"/>
    <col min="11" max="11" width="41.5703125" style="5" customWidth="1"/>
    <col min="12" max="12" width="46.42578125" style="5" customWidth="1"/>
    <col min="13" max="14" width="8.5703125" style="5" customWidth="1"/>
    <col min="15" max="15" width="9.5703125" style="5" customWidth="1"/>
    <col min="16" max="16" width="8.5703125" style="5" hidden="1" customWidth="1"/>
    <col min="17" max="17" width="8.5703125" style="5" customWidth="1"/>
    <col min="18" max="18" width="15.5703125" style="5" customWidth="1"/>
    <col min="19" max="24" width="8.5703125" style="5" customWidth="1"/>
    <col min="25" max="16384" width="8.5703125" style="5"/>
  </cols>
  <sheetData>
    <row r="1" spans="2:12" s="272" customFormat="1" ht="13.5" thickBot="1">
      <c r="B1" s="99"/>
    </row>
    <row r="2" spans="2:12" ht="18" customHeight="1" thickBot="1">
      <c r="B2" s="750" t="s">
        <v>6</v>
      </c>
      <c r="C2" s="750"/>
      <c r="D2" s="750"/>
      <c r="E2" s="750"/>
      <c r="F2" s="291"/>
      <c r="G2" s="291"/>
      <c r="H2" s="291"/>
      <c r="I2" s="291"/>
      <c r="J2" s="291"/>
      <c r="K2" s="291"/>
      <c r="L2" s="34" t="s">
        <v>0</v>
      </c>
    </row>
    <row r="3" spans="2:12" s="3" customFormat="1" ht="16.149999999999999" customHeight="1" thickBot="1">
      <c r="B3" s="753" t="s">
        <v>1691</v>
      </c>
      <c r="C3" s="754"/>
      <c r="D3" s="754"/>
      <c r="E3" s="754"/>
      <c r="F3" s="754"/>
      <c r="G3" s="754"/>
      <c r="H3" s="754"/>
      <c r="I3" s="754"/>
      <c r="J3" s="754"/>
      <c r="K3" s="754"/>
      <c r="L3" s="755"/>
    </row>
    <row r="4" spans="2:12" ht="39" customHeight="1" thickBot="1">
      <c r="B4" s="886" t="s">
        <v>8</v>
      </c>
      <c r="C4" s="886"/>
      <c r="D4" s="1162" t="s">
        <v>1788</v>
      </c>
      <c r="E4" s="1163"/>
      <c r="F4" s="1163"/>
      <c r="G4" s="1163"/>
      <c r="H4" s="1163"/>
      <c r="I4" s="1163"/>
      <c r="J4" s="1163"/>
      <c r="K4" s="1163"/>
      <c r="L4" s="1275"/>
    </row>
    <row r="5" spans="2:12" s="3" customFormat="1" ht="16.350000000000001" customHeight="1" thickBot="1">
      <c r="B5" s="886"/>
      <c r="C5" s="1284"/>
      <c r="D5" s="1259" t="s">
        <v>1234</v>
      </c>
      <c r="E5" s="1259"/>
      <c r="F5" s="1259" t="s">
        <v>1235</v>
      </c>
      <c r="G5" s="1259"/>
      <c r="H5" s="302" t="s">
        <v>1236</v>
      </c>
      <c r="I5" s="1260" t="s">
        <v>1237</v>
      </c>
      <c r="J5" s="1261"/>
      <c r="K5" s="1260" t="s">
        <v>1238</v>
      </c>
      <c r="L5" s="1276"/>
    </row>
    <row r="6" spans="2:12" ht="24" customHeight="1" thickBot="1">
      <c r="B6" s="886"/>
      <c r="C6" s="1284"/>
      <c r="D6" s="1266" t="s">
        <v>313</v>
      </c>
      <c r="E6" s="1266"/>
      <c r="F6" s="1266" t="s">
        <v>314</v>
      </c>
      <c r="G6" s="1266"/>
      <c r="H6" s="279" t="s">
        <v>315</v>
      </c>
      <c r="I6" s="1266" t="s">
        <v>316</v>
      </c>
      <c r="J6" s="1266"/>
      <c r="K6" s="1264" t="s">
        <v>1119</v>
      </c>
      <c r="L6" s="1265"/>
    </row>
    <row r="7" spans="2:12" ht="24" customHeight="1" thickBot="1">
      <c r="B7" s="886"/>
      <c r="C7" s="886"/>
      <c r="D7" s="109" t="s">
        <v>85</v>
      </c>
      <c r="E7" s="346"/>
      <c r="F7" s="1262"/>
      <c r="G7" s="1262"/>
      <c r="H7" s="346"/>
      <c r="I7" s="1262"/>
      <c r="J7" s="1262"/>
      <c r="K7" s="1262"/>
      <c r="L7" s="1263"/>
    </row>
    <row r="8" spans="2:12" ht="24" customHeight="1" thickBot="1">
      <c r="B8" s="886"/>
      <c r="C8" s="886"/>
      <c r="D8" s="109" t="s">
        <v>86</v>
      </c>
      <c r="E8" s="346"/>
      <c r="F8" s="1262"/>
      <c r="G8" s="1262"/>
      <c r="H8" s="346"/>
      <c r="I8" s="1262"/>
      <c r="J8" s="1262"/>
      <c r="K8" s="1262"/>
      <c r="L8" s="1263"/>
    </row>
    <row r="9" spans="2:12" ht="24" customHeight="1" thickBot="1">
      <c r="B9" s="886"/>
      <c r="C9" s="886"/>
      <c r="D9" s="109" t="s">
        <v>87</v>
      </c>
      <c r="E9" s="346"/>
      <c r="F9" s="1262"/>
      <c r="G9" s="1262"/>
      <c r="H9" s="346"/>
      <c r="I9" s="1262"/>
      <c r="J9" s="1262"/>
      <c r="K9" s="1262"/>
      <c r="L9" s="1263"/>
    </row>
    <row r="10" spans="2:12" ht="24" customHeight="1" thickBot="1">
      <c r="B10" s="886"/>
      <c r="C10" s="886"/>
      <c r="D10" s="109" t="s">
        <v>89</v>
      </c>
      <c r="E10" s="346"/>
      <c r="F10" s="1262"/>
      <c r="G10" s="1262"/>
      <c r="H10" s="346"/>
      <c r="I10" s="1262"/>
      <c r="J10" s="1262"/>
      <c r="K10" s="1262"/>
      <c r="L10" s="1263"/>
    </row>
    <row r="11" spans="2:12" ht="24" customHeight="1" thickBot="1">
      <c r="B11" s="1174"/>
      <c r="C11" s="1174"/>
      <c r="D11" s="263" t="s">
        <v>91</v>
      </c>
      <c r="E11" s="346"/>
      <c r="F11" s="1262"/>
      <c r="G11" s="1262"/>
      <c r="H11" s="346"/>
      <c r="I11" s="1262"/>
      <c r="J11" s="1262"/>
      <c r="K11" s="1262"/>
      <c r="L11" s="1263"/>
    </row>
    <row r="12" spans="2:12" ht="36" customHeight="1">
      <c r="B12" s="1216" t="s">
        <v>9</v>
      </c>
      <c r="C12" s="1216"/>
      <c r="D12" s="1270" t="s">
        <v>1789</v>
      </c>
      <c r="E12" s="1271"/>
      <c r="F12" s="1271"/>
      <c r="G12" s="1271"/>
      <c r="H12" s="1271"/>
      <c r="I12" s="1271"/>
      <c r="J12" s="1271"/>
      <c r="K12" s="1272"/>
      <c r="L12" s="377"/>
    </row>
    <row r="13" spans="2:12" s="272" customFormat="1" ht="45.6" customHeight="1" thickBot="1">
      <c r="B13" s="1218"/>
      <c r="C13" s="1217"/>
      <c r="D13" s="1267" t="s">
        <v>1805</v>
      </c>
      <c r="E13" s="1268"/>
      <c r="F13" s="1268"/>
      <c r="G13" s="1268"/>
      <c r="H13" s="1268"/>
      <c r="I13" s="1268"/>
      <c r="J13" s="1268"/>
      <c r="K13" s="1268"/>
      <c r="L13" s="1269"/>
    </row>
    <row r="14" spans="2:12" s="3" customFormat="1" ht="16.5" customHeight="1" thickBot="1">
      <c r="B14" s="1216"/>
      <c r="C14" s="1285"/>
      <c r="D14" s="1274" t="s">
        <v>1234</v>
      </c>
      <c r="E14" s="1274"/>
      <c r="F14" s="1274" t="s">
        <v>1235</v>
      </c>
      <c r="G14" s="1274"/>
      <c r="H14" s="305" t="s">
        <v>1236</v>
      </c>
      <c r="I14" s="305" t="s">
        <v>1237</v>
      </c>
      <c r="J14" s="555" t="s">
        <v>1238</v>
      </c>
      <c r="K14" s="304" t="s">
        <v>1239</v>
      </c>
      <c r="L14" s="312" t="s">
        <v>1240</v>
      </c>
    </row>
    <row r="15" spans="2:12" ht="51.6" customHeight="1" thickBot="1">
      <c r="B15" s="1216"/>
      <c r="C15" s="1285"/>
      <c r="D15" s="1273" t="s">
        <v>310</v>
      </c>
      <c r="E15" s="1273"/>
      <c r="F15" s="1266" t="s">
        <v>317</v>
      </c>
      <c r="G15" s="1266"/>
      <c r="H15" s="554" t="s">
        <v>1120</v>
      </c>
      <c r="I15" s="265" t="s">
        <v>1679</v>
      </c>
      <c r="J15" s="265" t="s">
        <v>1568</v>
      </c>
      <c r="K15" s="265" t="s">
        <v>1200</v>
      </c>
      <c r="L15" s="236" t="s">
        <v>298</v>
      </c>
    </row>
    <row r="16" spans="2:12" ht="18.600000000000001" customHeight="1" thickBot="1">
      <c r="B16" s="1216"/>
      <c r="C16" s="1216"/>
      <c r="D16" s="171" t="s">
        <v>85</v>
      </c>
      <c r="E16" s="597"/>
      <c r="F16" s="1258"/>
      <c r="G16" s="1258"/>
      <c r="H16" s="553"/>
      <c r="I16" s="553"/>
      <c r="J16" s="553"/>
      <c r="K16" s="273"/>
      <c r="L16" s="376"/>
    </row>
    <row r="17" spans="2:12" ht="18.600000000000001" customHeight="1" thickBot="1">
      <c r="B17" s="1216"/>
      <c r="C17" s="1216"/>
      <c r="D17" s="171" t="s">
        <v>86</v>
      </c>
      <c r="E17" s="597"/>
      <c r="F17" s="1258"/>
      <c r="G17" s="1258"/>
      <c r="H17" s="553"/>
      <c r="I17" s="553"/>
      <c r="J17" s="553"/>
      <c r="K17" s="273"/>
      <c r="L17" s="376"/>
    </row>
    <row r="18" spans="2:12" ht="18.600000000000001" customHeight="1" thickBot="1">
      <c r="B18" s="1216"/>
      <c r="C18" s="1216"/>
      <c r="D18" s="171" t="s">
        <v>87</v>
      </c>
      <c r="E18" s="597"/>
      <c r="F18" s="1258"/>
      <c r="G18" s="1258"/>
      <c r="H18" s="553"/>
      <c r="I18" s="553"/>
      <c r="J18" s="553"/>
      <c r="K18" s="273"/>
      <c r="L18" s="376"/>
    </row>
    <row r="19" spans="2:12" ht="18.600000000000001" customHeight="1" thickBot="1">
      <c r="B19" s="1216"/>
      <c r="C19" s="1216"/>
      <c r="D19" s="171" t="s">
        <v>89</v>
      </c>
      <c r="E19" s="597"/>
      <c r="F19" s="1258"/>
      <c r="G19" s="1258"/>
      <c r="H19" s="553"/>
      <c r="I19" s="553"/>
      <c r="J19" s="553"/>
      <c r="K19" s="273"/>
      <c r="L19" s="376"/>
    </row>
    <row r="20" spans="2:12" ht="18.600000000000001" customHeight="1" thickBot="1">
      <c r="B20" s="1216"/>
      <c r="C20" s="1216"/>
      <c r="D20" s="171" t="s">
        <v>91</v>
      </c>
      <c r="E20" s="597"/>
      <c r="F20" s="1258"/>
      <c r="G20" s="1258"/>
      <c r="H20" s="553"/>
      <c r="I20" s="553"/>
      <c r="J20" s="553"/>
      <c r="K20" s="273"/>
      <c r="L20" s="376"/>
    </row>
    <row r="21" spans="2:12" ht="18.600000000000001" customHeight="1" thickBot="1">
      <c r="B21" s="1216"/>
      <c r="C21" s="1216"/>
      <c r="D21" s="171" t="s">
        <v>92</v>
      </c>
      <c r="E21" s="597"/>
      <c r="F21" s="1258"/>
      <c r="G21" s="1258"/>
      <c r="H21" s="553"/>
      <c r="I21" s="553"/>
      <c r="J21" s="553"/>
      <c r="K21" s="273"/>
      <c r="L21" s="376"/>
    </row>
    <row r="22" spans="2:12" ht="18.600000000000001" customHeight="1" thickBot="1">
      <c r="B22" s="1216"/>
      <c r="C22" s="1216"/>
      <c r="D22" s="171" t="s">
        <v>93</v>
      </c>
      <c r="E22" s="597"/>
      <c r="F22" s="1258"/>
      <c r="G22" s="1258"/>
      <c r="H22" s="553"/>
      <c r="I22" s="553"/>
      <c r="J22" s="553"/>
      <c r="K22" s="273"/>
      <c r="L22" s="376"/>
    </row>
    <row r="23" spans="2:12" ht="18.600000000000001" customHeight="1" thickBot="1">
      <c r="B23" s="1216"/>
      <c r="C23" s="1216"/>
      <c r="D23" s="171" t="s">
        <v>102</v>
      </c>
      <c r="E23" s="597"/>
      <c r="F23" s="1258"/>
      <c r="G23" s="1258"/>
      <c r="H23" s="553"/>
      <c r="I23" s="553"/>
      <c r="J23" s="553"/>
      <c r="K23" s="273"/>
      <c r="L23" s="376"/>
    </row>
    <row r="24" spans="2:12" ht="18.600000000000001" customHeight="1" thickBot="1">
      <c r="B24" s="1216"/>
      <c r="C24" s="1216"/>
      <c r="D24" s="171" t="s">
        <v>103</v>
      </c>
      <c r="E24" s="597"/>
      <c r="F24" s="1258"/>
      <c r="G24" s="1258"/>
      <c r="H24" s="553"/>
      <c r="I24" s="553"/>
      <c r="J24" s="553"/>
      <c r="K24" s="273"/>
      <c r="L24" s="376"/>
    </row>
    <row r="25" spans="2:12" ht="18.600000000000001" customHeight="1" thickBot="1">
      <c r="B25" s="1216"/>
      <c r="C25" s="1216"/>
      <c r="D25" s="171" t="s">
        <v>104</v>
      </c>
      <c r="E25" s="597"/>
      <c r="F25" s="1258"/>
      <c r="G25" s="1258"/>
      <c r="H25" s="553"/>
      <c r="I25" s="553"/>
      <c r="J25" s="553"/>
      <c r="K25" s="273"/>
      <c r="L25" s="376"/>
    </row>
    <row r="26" spans="2:12" ht="18.600000000000001" customHeight="1" thickBot="1">
      <c r="B26" s="1216"/>
      <c r="C26" s="1216"/>
      <c r="D26" s="171" t="s">
        <v>323</v>
      </c>
      <c r="E26" s="597"/>
      <c r="F26" s="1258"/>
      <c r="G26" s="1258"/>
      <c r="H26" s="553"/>
      <c r="I26" s="553"/>
      <c r="J26" s="553"/>
      <c r="K26" s="273"/>
      <c r="L26" s="376"/>
    </row>
    <row r="27" spans="2:12" ht="18.600000000000001" customHeight="1" thickBot="1">
      <c r="B27" s="1216"/>
      <c r="C27" s="1216"/>
      <c r="D27" s="171" t="s">
        <v>324</v>
      </c>
      <c r="E27" s="597"/>
      <c r="F27" s="1258"/>
      <c r="G27" s="1258"/>
      <c r="H27" s="553"/>
      <c r="I27" s="553"/>
      <c r="J27" s="553"/>
      <c r="K27" s="273"/>
      <c r="L27" s="376"/>
    </row>
    <row r="28" spans="2:12" ht="18.600000000000001" customHeight="1" thickBot="1">
      <c r="B28" s="1216"/>
      <c r="C28" s="1216"/>
      <c r="D28" s="171" t="s">
        <v>325</v>
      </c>
      <c r="E28" s="597"/>
      <c r="F28" s="1258"/>
      <c r="G28" s="1258"/>
      <c r="H28" s="553"/>
      <c r="I28" s="553"/>
      <c r="J28" s="553"/>
      <c r="K28" s="273"/>
      <c r="L28" s="376"/>
    </row>
    <row r="29" spans="2:12" ht="18.600000000000001" customHeight="1" thickBot="1">
      <c r="B29" s="1216"/>
      <c r="C29" s="1216"/>
      <c r="D29" s="171" t="s">
        <v>326</v>
      </c>
      <c r="E29" s="597"/>
      <c r="F29" s="1258"/>
      <c r="G29" s="1258"/>
      <c r="H29" s="553"/>
      <c r="I29" s="553"/>
      <c r="J29" s="553"/>
      <c r="K29" s="273"/>
      <c r="L29" s="376"/>
    </row>
    <row r="30" spans="2:12" ht="18.600000000000001" customHeight="1" thickBot="1">
      <c r="B30" s="1216"/>
      <c r="C30" s="1216"/>
      <c r="D30" s="171" t="s">
        <v>327</v>
      </c>
      <c r="E30" s="597"/>
      <c r="F30" s="1258"/>
      <c r="G30" s="1258"/>
      <c r="H30" s="553"/>
      <c r="I30" s="553"/>
      <c r="J30" s="553"/>
      <c r="K30" s="273"/>
      <c r="L30" s="376"/>
    </row>
    <row r="31" spans="2:12" ht="18.600000000000001" customHeight="1" thickBot="1">
      <c r="B31" s="1216"/>
      <c r="C31" s="1216"/>
      <c r="D31" s="171" t="s">
        <v>328</v>
      </c>
      <c r="E31" s="597"/>
      <c r="F31" s="1258"/>
      <c r="G31" s="1258"/>
      <c r="H31" s="553"/>
      <c r="I31" s="553"/>
      <c r="J31" s="553"/>
      <c r="K31" s="273"/>
      <c r="L31" s="376"/>
    </row>
    <row r="32" spans="2:12" ht="18.600000000000001" customHeight="1" thickBot="1">
      <c r="B32" s="1216"/>
      <c r="C32" s="1216"/>
      <c r="D32" s="171" t="s">
        <v>329</v>
      </c>
      <c r="E32" s="597"/>
      <c r="F32" s="1258"/>
      <c r="G32" s="1258"/>
      <c r="H32" s="553"/>
      <c r="I32" s="553"/>
      <c r="J32" s="553"/>
      <c r="K32" s="273"/>
      <c r="L32" s="376"/>
    </row>
    <row r="33" spans="2:13" ht="18.600000000000001" customHeight="1" thickBot="1">
      <c r="B33" s="1216"/>
      <c r="C33" s="1216"/>
      <c r="D33" s="171" t="s">
        <v>330</v>
      </c>
      <c r="E33" s="597"/>
      <c r="F33" s="1258"/>
      <c r="G33" s="1258"/>
      <c r="H33" s="553"/>
      <c r="I33" s="553"/>
      <c r="J33" s="553"/>
      <c r="K33" s="273"/>
      <c r="L33" s="376"/>
    </row>
    <row r="34" spans="2:13" ht="18.600000000000001" customHeight="1" thickBot="1">
      <c r="B34" s="1216"/>
      <c r="C34" s="1216"/>
      <c r="D34" s="171" t="s">
        <v>331</v>
      </c>
      <c r="E34" s="597"/>
      <c r="F34" s="1258"/>
      <c r="G34" s="1258"/>
      <c r="H34" s="553"/>
      <c r="I34" s="553"/>
      <c r="J34" s="553"/>
      <c r="K34" s="273"/>
      <c r="L34" s="376"/>
    </row>
    <row r="35" spans="2:13" ht="18.600000000000001" customHeight="1" thickBot="1">
      <c r="B35" s="1214"/>
      <c r="C35" s="1214"/>
      <c r="D35" s="172" t="s">
        <v>332</v>
      </c>
      <c r="E35" s="598"/>
      <c r="F35" s="1280"/>
      <c r="G35" s="1280"/>
      <c r="H35" s="557"/>
      <c r="I35" s="557"/>
      <c r="J35" s="557"/>
      <c r="K35" s="558"/>
      <c r="L35" s="559"/>
    </row>
    <row r="36" spans="2:13" ht="29.1" customHeight="1" thickBot="1">
      <c r="B36" s="1286" t="s">
        <v>105</v>
      </c>
      <c r="C36" s="1286"/>
      <c r="D36" s="1286"/>
      <c r="E36" s="1286"/>
      <c r="F36" s="1277"/>
      <c r="G36" s="1278"/>
      <c r="H36" s="1278"/>
      <c r="I36" s="1278"/>
      <c r="J36" s="1278"/>
      <c r="K36" s="1278"/>
      <c r="L36" s="1279"/>
    </row>
    <row r="37" spans="2:13" ht="12.75" customHeight="1" thickBot="1">
      <c r="B37" s="1281" t="s">
        <v>5</v>
      </c>
      <c r="C37" s="1282"/>
      <c r="D37" s="1282"/>
      <c r="E37" s="1282"/>
      <c r="F37" s="1282"/>
      <c r="G37" s="1282"/>
      <c r="H37" s="1282"/>
      <c r="I37" s="1282"/>
      <c r="J37" s="1282"/>
      <c r="K37" s="1282"/>
      <c r="L37" s="1283"/>
    </row>
    <row r="38" spans="2:13" ht="27.6" customHeight="1"/>
    <row r="39" spans="2:13" s="10" customFormat="1" ht="15.6" customHeight="1">
      <c r="B39" s="99"/>
      <c r="C39" s="5"/>
      <c r="D39" s="5"/>
      <c r="E39" s="5"/>
      <c r="F39" s="5"/>
      <c r="G39" s="5"/>
      <c r="H39" s="5"/>
      <c r="I39" s="5"/>
      <c r="J39" s="5"/>
      <c r="K39" s="5"/>
    </row>
    <row r="40" spans="2:13" s="10" customFormat="1" ht="15.6" customHeight="1">
      <c r="B40" s="99"/>
      <c r="C40" s="5"/>
      <c r="D40" s="5"/>
      <c r="E40" s="5"/>
      <c r="F40" s="5"/>
      <c r="G40" s="5"/>
      <c r="H40" s="5"/>
      <c r="I40" s="5"/>
      <c r="J40" s="5"/>
      <c r="K40" s="5"/>
      <c r="M40" s="5"/>
    </row>
    <row r="41" spans="2:13" s="10" customFormat="1" ht="15.6" customHeight="1">
      <c r="B41" s="99"/>
      <c r="C41" s="5"/>
      <c r="D41" s="5"/>
      <c r="E41" s="5"/>
      <c r="F41" s="5"/>
      <c r="G41" s="5"/>
      <c r="H41" s="5"/>
      <c r="I41" s="5"/>
      <c r="J41" s="5"/>
      <c r="K41" s="5"/>
    </row>
    <row r="42" spans="2:13" s="10" customFormat="1" ht="15.6" customHeight="1">
      <c r="B42" s="99"/>
      <c r="C42" s="5"/>
      <c r="D42" s="5"/>
      <c r="E42" s="5"/>
      <c r="F42" s="5"/>
      <c r="G42" s="5"/>
      <c r="H42" s="5"/>
      <c r="I42" s="5"/>
      <c r="J42" s="5"/>
      <c r="K42" s="5"/>
    </row>
    <row r="43" spans="2:13" s="10" customFormat="1" ht="15.6" customHeight="1">
      <c r="B43" s="99"/>
      <c r="C43" s="5"/>
      <c r="D43" s="5"/>
      <c r="E43" s="5"/>
      <c r="F43" s="5"/>
      <c r="G43" s="5"/>
      <c r="H43" s="5"/>
      <c r="I43" s="5"/>
      <c r="J43" s="5"/>
      <c r="K43" s="5"/>
    </row>
    <row r="44" spans="2:13" s="10" customFormat="1" ht="27.6" customHeight="1">
      <c r="B44" s="99"/>
      <c r="C44" s="5"/>
      <c r="D44" s="5"/>
      <c r="E44" s="5"/>
      <c r="F44" s="5"/>
      <c r="G44" s="5"/>
      <c r="H44" s="5"/>
      <c r="I44" s="5"/>
      <c r="J44" s="5"/>
      <c r="K44" s="5"/>
    </row>
    <row r="45" spans="2:13" s="10" customFormat="1" ht="27" customHeight="1">
      <c r="B45" s="99"/>
      <c r="C45" s="5"/>
      <c r="D45" s="5"/>
      <c r="E45" s="5"/>
      <c r="F45" s="5"/>
      <c r="G45" s="5"/>
      <c r="H45" s="5"/>
      <c r="I45" s="5"/>
      <c r="J45" s="5"/>
      <c r="K45" s="5"/>
    </row>
    <row r="46" spans="2:13" s="10" customFormat="1" ht="39.6" customHeight="1">
      <c r="B46" s="99"/>
      <c r="C46" s="5"/>
      <c r="D46" s="5"/>
      <c r="E46" s="5"/>
      <c r="F46" s="5"/>
      <c r="G46" s="5"/>
      <c r="H46" s="5"/>
      <c r="I46" s="5"/>
      <c r="J46" s="5"/>
      <c r="K46" s="5"/>
    </row>
    <row r="47" spans="2:13" s="10" customFormat="1">
      <c r="B47" s="99"/>
      <c r="C47" s="5"/>
      <c r="D47" s="5"/>
      <c r="E47" s="5"/>
      <c r="F47" s="5"/>
      <c r="G47" s="5"/>
      <c r="H47" s="5"/>
      <c r="I47" s="5"/>
      <c r="J47" s="5"/>
      <c r="K47" s="5"/>
    </row>
    <row r="48" spans="2:13" s="10" customFormat="1">
      <c r="B48" s="99"/>
      <c r="C48" s="5"/>
      <c r="D48" s="5"/>
      <c r="E48" s="5"/>
      <c r="F48" s="5"/>
      <c r="G48" s="5"/>
      <c r="H48" s="5"/>
      <c r="I48" s="5"/>
      <c r="J48" s="5"/>
      <c r="K48" s="5"/>
    </row>
    <row r="49" spans="2:11" s="10" customFormat="1">
      <c r="B49" s="99"/>
      <c r="C49" s="5"/>
      <c r="D49" s="5"/>
      <c r="E49" s="5"/>
      <c r="F49" s="5"/>
      <c r="G49" s="5"/>
      <c r="H49" s="5"/>
      <c r="I49" s="5"/>
      <c r="J49" s="5"/>
      <c r="K49" s="5"/>
    </row>
    <row r="50" spans="2:11" s="10" customFormat="1">
      <c r="B50" s="99"/>
      <c r="C50" s="5"/>
      <c r="D50" s="5"/>
      <c r="E50" s="5"/>
      <c r="F50" s="5"/>
      <c r="G50" s="5"/>
      <c r="H50" s="5"/>
      <c r="I50" s="5"/>
      <c r="J50" s="5"/>
      <c r="K50" s="5"/>
    </row>
    <row r="51" spans="2:11" s="10" customFormat="1">
      <c r="B51" s="99"/>
      <c r="C51" s="5"/>
      <c r="D51" s="5"/>
      <c r="E51" s="5"/>
      <c r="F51" s="5"/>
      <c r="G51" s="5"/>
      <c r="H51" s="5"/>
      <c r="I51" s="5"/>
      <c r="J51" s="5"/>
      <c r="K51" s="5"/>
    </row>
    <row r="52" spans="2:11" ht="28.35" customHeight="1"/>
    <row r="53" spans="2:11" ht="21.6" customHeight="1"/>
    <row r="54" spans="2:11" ht="14.85" hidden="1" customHeight="1"/>
    <row r="55" spans="2:11" ht="14.85" hidden="1" customHeight="1"/>
    <row r="56" spans="2:11" ht="30" customHeight="1"/>
    <row r="57" spans="2:11" ht="30.6" customHeight="1"/>
    <row r="58" spans="2:11" ht="30" customHeight="1"/>
  </sheetData>
  <sheetProtection algorithmName="SHA-512" hashValue="HzlPutWE207JqrJ/wNHRseCVQABBTLYbvnkHQHOvAE4WgUJQVzHh13msr116irUE0a97Fn7fZXV65gP0YoZg3A==" saltValue="aUToCFntU92kQEKdUtbbsw==" spinCount="100000" sheet="1" objects="1" scenarios="1"/>
  <mergeCells count="57">
    <mergeCell ref="B37:L37"/>
    <mergeCell ref="I8:J8"/>
    <mergeCell ref="I9:J9"/>
    <mergeCell ref="I10:J10"/>
    <mergeCell ref="F34:G34"/>
    <mergeCell ref="F22:G22"/>
    <mergeCell ref="F23:G23"/>
    <mergeCell ref="B4:C11"/>
    <mergeCell ref="B12:C35"/>
    <mergeCell ref="F18:G18"/>
    <mergeCell ref="F19:G19"/>
    <mergeCell ref="D6:E6"/>
    <mergeCell ref="F17:G17"/>
    <mergeCell ref="F28:G28"/>
    <mergeCell ref="B36:E36"/>
    <mergeCell ref="F24:G24"/>
    <mergeCell ref="F25:G25"/>
    <mergeCell ref="F26:G26"/>
    <mergeCell ref="F27:G27"/>
    <mergeCell ref="F33:G33"/>
    <mergeCell ref="F35:G35"/>
    <mergeCell ref="F36:L36"/>
    <mergeCell ref="F29:G29"/>
    <mergeCell ref="F30:G30"/>
    <mergeCell ref="F31:G31"/>
    <mergeCell ref="F32:G32"/>
    <mergeCell ref="B2:E2"/>
    <mergeCell ref="F21:G21"/>
    <mergeCell ref="D15:E15"/>
    <mergeCell ref="F15:G15"/>
    <mergeCell ref="F11:G11"/>
    <mergeCell ref="F14:G14"/>
    <mergeCell ref="D14:E14"/>
    <mergeCell ref="F6:G6"/>
    <mergeCell ref="F7:G7"/>
    <mergeCell ref="F8:G8"/>
    <mergeCell ref="F20:G20"/>
    <mergeCell ref="F9:G9"/>
    <mergeCell ref="F10:G10"/>
    <mergeCell ref="D4:L4"/>
    <mergeCell ref="B3:L3"/>
    <mergeCell ref="K5:L5"/>
    <mergeCell ref="F16:G16"/>
    <mergeCell ref="D5:E5"/>
    <mergeCell ref="F5:G5"/>
    <mergeCell ref="I5:J5"/>
    <mergeCell ref="K8:L8"/>
    <mergeCell ref="K9:L9"/>
    <mergeCell ref="K6:L6"/>
    <mergeCell ref="K7:L7"/>
    <mergeCell ref="I6:J6"/>
    <mergeCell ref="I7:J7"/>
    <mergeCell ref="D13:L13"/>
    <mergeCell ref="D12:K12"/>
    <mergeCell ref="K10:L10"/>
    <mergeCell ref="K11:L11"/>
    <mergeCell ref="I11:J11"/>
  </mergeCells>
  <dataValidations count="11">
    <dataValidation type="list" allowBlank="1" showInputMessage="1" sqref="I38:I39" xr:uid="{4891C000-C12E-4D8C-97FC-37D78CF46289}">
      <formula1>Input_Type</formula1>
    </dataValidation>
    <dataValidation type="list" allowBlank="1" showInputMessage="1" showErrorMessage="1" sqref="H7:H11" xr:uid="{F57779A1-7A73-430A-A0BF-1C1623C6B49E}">
      <formula1>Country</formula1>
    </dataValidation>
    <dataValidation type="list" allowBlank="1" showInputMessage="1" showErrorMessage="1" sqref="F7:G11" xr:uid="{67A9A43B-8750-4278-9A63-BF48EBDF2B8A}">
      <formula1>Research_Entity</formula1>
    </dataValidation>
    <dataValidation type="list" allowBlank="1" showInputMessage="1" showErrorMessage="1" sqref="I7:J11 E16:E35" xr:uid="{7B9F9F8E-D88C-4561-9B7B-D9E14B6415E6}">
      <formula1>KSM_API_DD</formula1>
    </dataValidation>
    <dataValidation allowBlank="1" showInputMessage="1" showErrorMessage="1" promptTitle="Explain. " prompt="In a few sentences, explain the implementation challenge. If regulatory, cite the regulation and its impact on your organization's implementation plan." sqref="L15" xr:uid="{400458BB-EED1-4228-815B-774BC433AF91}"/>
    <dataValidation allowBlank="1" showInputMessage="1" showErrorMessage="1" prompt="Estimate the year that this technology will be in production for at least one of the products listed on tabs 3a or 4" sqref="J15" xr:uid="{BAD0B2E0-74EA-4C29-9DA6-15CAB9F81489}"/>
    <dataValidation type="list" allowBlank="1" showInputMessage="1" sqref="K16:K35" xr:uid="{CDB7E47A-7412-4A3B-9D61-C9C1330F544F}">
      <formula1>ET_Barrier</formula1>
    </dataValidation>
    <dataValidation type="list" allowBlank="1" showInputMessage="1" showErrorMessage="1" sqref="L12" xr:uid="{991712E6-BBC5-4CD1-9546-34C5D0853DAC}">
      <formula1>Yes_No</formula1>
    </dataValidation>
    <dataValidation type="list" allowBlank="1" showInputMessage="1" sqref="F16:G35" xr:uid="{9CC7724F-10FE-4B40-B14D-16BBD887B566}">
      <formula1>RD_Type</formula1>
    </dataValidation>
    <dataValidation type="whole" operator="greaterThanOrEqual" allowBlank="1" showInputMessage="1" showErrorMessage="1" sqref="I16:J35" xr:uid="{2CB69D88-0914-4651-8051-787CEA5D4869}">
      <formula1>1900</formula1>
    </dataValidation>
    <dataValidation allowBlank="1" showInputMessage="1" showErrorMessage="1" promptTitle="Year of Initial Implementation" prompt="Provide the year of initial implementation or the estimated year of planned initial implementation._x000a_" sqref="I15" xr:uid="{C6E7271D-42C4-4C1C-847E-7786D63FDD7A}"/>
  </dataValidations>
  <hyperlinks>
    <hyperlink ref="D2" location="'6'!A1" display="Previous Page" xr:uid="{12C8D73F-44C8-4A87-BE7B-FD75D9BD008D}"/>
    <hyperlink ref="D2:E2" location="'12. Export Controls'!A1" display="Previous Page" xr:uid="{00333BCF-8B06-4E95-89BF-E537F9CD7E9A}"/>
    <hyperlink ref="B2" location="'12. USG Support'!A1" display="Previous Page" xr:uid="{C9C7174C-A006-4A89-9106-44BCA9B3EA1A}"/>
    <hyperlink ref="L2" location="'10. Employment'!A1" display="Next Page" xr:uid="{27EB5C2A-43B0-4B7E-B095-7AE038962EB9}"/>
    <hyperlink ref="B2:E2" location="'8. Quality'!A1" display="Previous Page" xr:uid="{6604B5EA-4584-49E2-A275-853B17E10A57}"/>
  </hyperlinks>
  <pageMargins left="0.7" right="0.7" top="0.75" bottom="0.75" header="0.3" footer="0.3"/>
  <pageSetup orientation="portrait" horizontalDpi="1200" verticalDpi="1200" r:id="rId1"/>
  <ignoredErrors>
    <ignoredError sqref="D16:D35 D7:D11 D14:L14 H5:J5 D5:G5 K5:L5"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6A1F5-6BD1-424C-84ED-350FBD5F9D4E}">
  <sheetPr codeName="Sheet23"/>
  <dimension ref="A1:T27"/>
  <sheetViews>
    <sheetView showGridLines="0" zoomScale="80" zoomScaleNormal="80" workbookViewId="0"/>
  </sheetViews>
  <sheetFormatPr defaultColWidth="9.140625" defaultRowHeight="12.75"/>
  <cols>
    <col min="1" max="1" width="9.140625" style="3"/>
    <col min="2" max="3" width="3.42578125" style="3" customWidth="1"/>
    <col min="4" max="4" width="4.42578125" style="3" customWidth="1"/>
    <col min="5" max="5" width="19.5703125" style="3" customWidth="1"/>
    <col min="6" max="6" width="17.42578125" style="3" customWidth="1"/>
    <col min="7" max="7" width="16.42578125" style="3" customWidth="1"/>
    <col min="8" max="9" width="22.5703125" style="3" customWidth="1"/>
    <col min="10" max="10" width="5.5703125" style="3" customWidth="1"/>
    <col min="11" max="11" width="17.5703125" style="3" customWidth="1"/>
    <col min="12" max="12" width="5.5703125" style="3" customWidth="1"/>
    <col min="13" max="13" width="18.5703125" style="3" customWidth="1"/>
    <col min="14" max="14" width="22.5703125" style="3" customWidth="1"/>
    <col min="15" max="15" width="2" style="3" customWidth="1"/>
    <col min="16" max="16" width="26.140625" style="3" customWidth="1"/>
    <col min="17" max="18" width="0" style="3" hidden="1" customWidth="1"/>
    <col min="19" max="20" width="9.140625" style="3"/>
    <col min="21" max="21" width="9.140625" style="3" customWidth="1"/>
    <col min="22" max="16384" width="9.140625" style="3"/>
  </cols>
  <sheetData>
    <row r="1" spans="2:20" ht="13.5" thickBot="1"/>
    <row r="2" spans="2:20" ht="17.25" customHeight="1" thickBot="1">
      <c r="B2" s="1365" t="s">
        <v>6</v>
      </c>
      <c r="C2" s="1366"/>
      <c r="D2" s="1366"/>
      <c r="E2" s="1366"/>
      <c r="F2" s="19"/>
      <c r="G2" s="19"/>
      <c r="H2" s="19"/>
      <c r="I2" s="19"/>
      <c r="J2" s="19"/>
      <c r="K2" s="19"/>
      <c r="L2" s="19"/>
      <c r="M2" s="19"/>
      <c r="N2" s="19"/>
      <c r="O2" s="19"/>
      <c r="P2" s="30" t="s">
        <v>0</v>
      </c>
    </row>
    <row r="3" spans="2:20" ht="13.5" thickBot="1">
      <c r="B3" s="944" t="s">
        <v>1573</v>
      </c>
      <c r="C3" s="945"/>
      <c r="D3" s="945"/>
      <c r="E3" s="945"/>
      <c r="F3" s="945"/>
      <c r="G3" s="945"/>
      <c r="H3" s="945"/>
      <c r="I3" s="945"/>
      <c r="J3" s="945"/>
      <c r="K3" s="945"/>
      <c r="L3" s="945"/>
      <c r="M3" s="945"/>
      <c r="N3" s="945"/>
      <c r="O3" s="945"/>
      <c r="P3" s="946"/>
    </row>
    <row r="4" spans="2:20" ht="20.100000000000001" customHeight="1">
      <c r="B4" s="277"/>
      <c r="C4" s="1340" t="s">
        <v>1733</v>
      </c>
      <c r="D4" s="866"/>
      <c r="E4" s="866"/>
      <c r="F4" s="866"/>
      <c r="G4" s="866"/>
      <c r="H4" s="866"/>
      <c r="I4" s="866"/>
      <c r="J4" s="866"/>
      <c r="K4" s="866"/>
      <c r="L4" s="866"/>
      <c r="M4" s="866"/>
      <c r="N4" s="866"/>
      <c r="O4" s="866"/>
      <c r="P4" s="867"/>
      <c r="Q4" s="28"/>
    </row>
    <row r="5" spans="2:20" ht="20.100000000000001" customHeight="1">
      <c r="B5" s="1344" t="s">
        <v>8</v>
      </c>
      <c r="C5" s="1345" t="s">
        <v>1286</v>
      </c>
      <c r="D5" s="1346"/>
      <c r="E5" s="1346"/>
      <c r="F5" s="1346"/>
      <c r="G5" s="195"/>
      <c r="H5" s="621"/>
      <c r="I5" s="622"/>
      <c r="J5" s="621"/>
      <c r="K5" s="621"/>
      <c r="L5" s="621"/>
      <c r="M5" s="621"/>
      <c r="N5" s="621"/>
      <c r="O5" s="195"/>
      <c r="P5" s="620"/>
      <c r="Q5" s="28"/>
    </row>
    <row r="6" spans="2:20" ht="30" customHeight="1">
      <c r="B6" s="1344"/>
      <c r="C6" s="1341"/>
      <c r="D6" s="1342"/>
      <c r="E6" s="1342"/>
      <c r="F6" s="1342"/>
      <c r="G6" s="1343"/>
      <c r="H6" s="280">
        <v>2021</v>
      </c>
      <c r="I6" s="292">
        <v>2022</v>
      </c>
      <c r="J6" s="1347">
        <v>2023</v>
      </c>
      <c r="K6" s="1349"/>
      <c r="L6" s="1347">
        <v>2024</v>
      </c>
      <c r="M6" s="1348"/>
      <c r="N6" s="487" t="s">
        <v>1680</v>
      </c>
      <c r="O6" s="313"/>
      <c r="P6" s="314" t="s">
        <v>1556</v>
      </c>
    </row>
    <row r="7" spans="2:20" ht="30.6" customHeight="1" thickBot="1">
      <c r="B7" s="1344"/>
      <c r="C7" s="389"/>
      <c r="D7" s="390"/>
      <c r="E7" s="391"/>
      <c r="F7" s="1353" t="s">
        <v>336</v>
      </c>
      <c r="G7" s="1354"/>
      <c r="H7" s="388"/>
      <c r="I7" s="388"/>
      <c r="J7" s="1350"/>
      <c r="K7" s="1352"/>
      <c r="L7" s="1350"/>
      <c r="M7" s="1351"/>
      <c r="N7" s="311"/>
      <c r="O7" s="313"/>
      <c r="P7" s="387"/>
      <c r="S7" s="11"/>
    </row>
    <row r="8" spans="2:20" ht="34.35" customHeight="1">
      <c r="B8" s="1216" t="s">
        <v>9</v>
      </c>
      <c r="C8" s="1306" t="s">
        <v>1806</v>
      </c>
      <c r="D8" s="1307"/>
      <c r="E8" s="1307"/>
      <c r="F8" s="1307"/>
      <c r="G8" s="1307"/>
      <c r="H8" s="1307"/>
      <c r="I8" s="1307"/>
      <c r="J8" s="1307"/>
      <c r="K8" s="1307"/>
      <c r="L8" s="1307"/>
      <c r="M8" s="1307"/>
      <c r="N8" s="1307"/>
      <c r="O8" s="1307"/>
      <c r="P8" s="1308"/>
      <c r="Q8" s="28"/>
    </row>
    <row r="9" spans="2:20" ht="15.6" customHeight="1">
      <c r="B9" s="1217"/>
      <c r="C9" s="1309" t="s">
        <v>337</v>
      </c>
      <c r="D9" s="1310"/>
      <c r="E9" s="1310"/>
      <c r="F9" s="1311"/>
      <c r="G9" s="319" t="s">
        <v>1234</v>
      </c>
      <c r="H9" s="303" t="s">
        <v>1235</v>
      </c>
      <c r="I9" s="491" t="s">
        <v>1236</v>
      </c>
      <c r="J9" s="1196" t="s">
        <v>1237</v>
      </c>
      <c r="K9" s="1197"/>
      <c r="L9" s="1198"/>
      <c r="M9" s="492" t="s">
        <v>1238</v>
      </c>
      <c r="N9" s="1196" t="s">
        <v>1239</v>
      </c>
      <c r="O9" s="1197"/>
      <c r="P9" s="1198"/>
      <c r="Q9" s="28"/>
    </row>
    <row r="10" spans="2:20" ht="44.45" customHeight="1">
      <c r="B10" s="1297"/>
      <c r="C10" s="1312"/>
      <c r="D10" s="1313"/>
      <c r="E10" s="1313"/>
      <c r="F10" s="1314"/>
      <c r="G10" s="307" t="s">
        <v>338</v>
      </c>
      <c r="H10" s="307" t="s">
        <v>339</v>
      </c>
      <c r="I10" s="489" t="s">
        <v>1681</v>
      </c>
      <c r="J10" s="963" t="s">
        <v>340</v>
      </c>
      <c r="K10" s="1339"/>
      <c r="L10" s="961"/>
      <c r="M10" s="395" t="s">
        <v>341</v>
      </c>
      <c r="N10" s="1330" t="s">
        <v>1202</v>
      </c>
      <c r="O10" s="1331"/>
      <c r="P10" s="1332"/>
      <c r="Q10" s="28"/>
      <c r="S10" s="199"/>
      <c r="T10" s="199"/>
    </row>
    <row r="11" spans="2:20" ht="27.6" customHeight="1">
      <c r="B11" s="1298"/>
      <c r="C11" s="129" t="s">
        <v>85</v>
      </c>
      <c r="D11" s="1300" t="s">
        <v>347</v>
      </c>
      <c r="E11" s="1301"/>
      <c r="F11" s="1302"/>
      <c r="G11" s="130"/>
      <c r="H11" s="183"/>
      <c r="I11" s="183"/>
      <c r="J11" s="1327"/>
      <c r="K11" s="1328"/>
      <c r="L11" s="1329"/>
      <c r="M11" s="637"/>
      <c r="N11" s="1290"/>
      <c r="O11" s="1291"/>
      <c r="P11" s="1292"/>
    </row>
    <row r="12" spans="2:20" ht="27.6" customHeight="1">
      <c r="B12" s="1298"/>
      <c r="C12" s="129" t="s">
        <v>86</v>
      </c>
      <c r="D12" s="1303" t="s">
        <v>342</v>
      </c>
      <c r="E12" s="1304"/>
      <c r="F12" s="1305"/>
      <c r="G12" s="130"/>
      <c r="H12" s="183"/>
      <c r="I12" s="183"/>
      <c r="J12" s="1327"/>
      <c r="K12" s="1328"/>
      <c r="L12" s="1329"/>
      <c r="M12" s="637"/>
      <c r="N12" s="1290"/>
      <c r="O12" s="1291"/>
      <c r="P12" s="1292"/>
    </row>
    <row r="13" spans="2:20" s="26" customFormat="1" ht="27.6" customHeight="1">
      <c r="B13" s="1298"/>
      <c r="C13" s="131" t="s">
        <v>87</v>
      </c>
      <c r="D13" s="1303" t="s">
        <v>1547</v>
      </c>
      <c r="E13" s="1304"/>
      <c r="F13" s="1305"/>
      <c r="G13" s="130"/>
      <c r="H13" s="183"/>
      <c r="I13" s="183"/>
      <c r="J13" s="1327"/>
      <c r="K13" s="1328"/>
      <c r="L13" s="1329"/>
      <c r="M13" s="637"/>
      <c r="N13" s="1290"/>
      <c r="O13" s="1291"/>
      <c r="P13" s="1292"/>
      <c r="Q13" s="3"/>
    </row>
    <row r="14" spans="2:20" s="26" customFormat="1" ht="27.6" customHeight="1">
      <c r="B14" s="1298"/>
      <c r="C14" s="131" t="s">
        <v>89</v>
      </c>
      <c r="D14" s="1303" t="s">
        <v>346</v>
      </c>
      <c r="E14" s="1304"/>
      <c r="F14" s="1305"/>
      <c r="G14" s="130"/>
      <c r="H14" s="183"/>
      <c r="I14" s="183"/>
      <c r="J14" s="1327"/>
      <c r="K14" s="1328"/>
      <c r="L14" s="1329"/>
      <c r="M14" s="637"/>
      <c r="N14" s="1290"/>
      <c r="O14" s="1291"/>
      <c r="P14" s="1292"/>
      <c r="Q14" s="3"/>
    </row>
    <row r="15" spans="2:20" ht="27.6" customHeight="1">
      <c r="B15" s="1298"/>
      <c r="C15" s="131" t="s">
        <v>91</v>
      </c>
      <c r="D15" s="1303" t="s">
        <v>350</v>
      </c>
      <c r="E15" s="1304"/>
      <c r="F15" s="1305"/>
      <c r="G15" s="130"/>
      <c r="H15" s="183"/>
      <c r="I15" s="183"/>
      <c r="J15" s="1327"/>
      <c r="K15" s="1328"/>
      <c r="L15" s="1329"/>
      <c r="M15" s="637"/>
      <c r="N15" s="1290"/>
      <c r="O15" s="1291"/>
      <c r="P15" s="1292"/>
    </row>
    <row r="16" spans="2:20" ht="27.6" customHeight="1">
      <c r="B16" s="1298"/>
      <c r="C16" s="131" t="s">
        <v>92</v>
      </c>
      <c r="D16" s="1303" t="s">
        <v>344</v>
      </c>
      <c r="E16" s="1304"/>
      <c r="F16" s="1305"/>
      <c r="G16" s="130"/>
      <c r="H16" s="183"/>
      <c r="I16" s="183"/>
      <c r="J16" s="1327"/>
      <c r="K16" s="1328"/>
      <c r="L16" s="1329"/>
      <c r="M16" s="637"/>
      <c r="N16" s="1290"/>
      <c r="O16" s="1291"/>
      <c r="P16" s="1292"/>
    </row>
    <row r="17" spans="1:16" ht="27.6" customHeight="1">
      <c r="B17" s="1298"/>
      <c r="C17" s="131" t="s">
        <v>93</v>
      </c>
      <c r="D17" s="1303" t="s">
        <v>351</v>
      </c>
      <c r="E17" s="1304"/>
      <c r="F17" s="1305"/>
      <c r="G17" s="130"/>
      <c r="H17" s="183"/>
      <c r="I17" s="183"/>
      <c r="J17" s="1327"/>
      <c r="K17" s="1328"/>
      <c r="L17" s="1329"/>
      <c r="M17" s="637"/>
      <c r="N17" s="1290"/>
      <c r="O17" s="1291"/>
      <c r="P17" s="1292"/>
    </row>
    <row r="18" spans="1:16" ht="27.6" customHeight="1">
      <c r="B18" s="1299"/>
      <c r="C18" s="131" t="s">
        <v>102</v>
      </c>
      <c r="D18" s="1303" t="s">
        <v>343</v>
      </c>
      <c r="E18" s="1304"/>
      <c r="F18" s="1305"/>
      <c r="G18" s="130"/>
      <c r="H18" s="183"/>
      <c r="I18" s="183"/>
      <c r="J18" s="1327"/>
      <c r="K18" s="1328"/>
      <c r="L18" s="1329"/>
      <c r="M18" s="637"/>
      <c r="N18" s="1290"/>
      <c r="O18" s="1291"/>
      <c r="P18" s="1292"/>
    </row>
    <row r="19" spans="1:16" ht="27.6" customHeight="1">
      <c r="A19" s="42"/>
      <c r="B19" s="1299"/>
      <c r="C19" s="131" t="s">
        <v>103</v>
      </c>
      <c r="D19" s="1303" t="s">
        <v>348</v>
      </c>
      <c r="E19" s="1304"/>
      <c r="F19" s="1305"/>
      <c r="G19" s="130"/>
      <c r="H19" s="183"/>
      <c r="I19" s="183"/>
      <c r="J19" s="1327"/>
      <c r="K19" s="1328"/>
      <c r="L19" s="1329"/>
      <c r="M19" s="637"/>
      <c r="N19" s="1290"/>
      <c r="O19" s="1291"/>
      <c r="P19" s="1292"/>
    </row>
    <row r="20" spans="1:16" ht="27.6" customHeight="1" thickBot="1">
      <c r="B20" s="1299"/>
      <c r="C20" s="237" t="s">
        <v>104</v>
      </c>
      <c r="D20" s="1375" t="s">
        <v>345</v>
      </c>
      <c r="E20" s="1375"/>
      <c r="F20" s="1375"/>
      <c r="G20" s="130"/>
      <c r="H20" s="183"/>
      <c r="I20" s="183"/>
      <c r="J20" s="1333"/>
      <c r="K20" s="1334"/>
      <c r="L20" s="1335"/>
      <c r="M20" s="637"/>
      <c r="N20" s="1287"/>
      <c r="O20" s="1288"/>
      <c r="P20" s="1289"/>
    </row>
    <row r="21" spans="1:16" s="294" customFormat="1" ht="23.1" customHeight="1">
      <c r="B21" s="806" t="s">
        <v>10</v>
      </c>
      <c r="C21" s="308" t="s">
        <v>1550</v>
      </c>
      <c r="D21" s="295"/>
      <c r="E21" s="295"/>
      <c r="F21" s="295"/>
      <c r="G21" s="295"/>
      <c r="H21" s="295"/>
      <c r="I21" s="295"/>
      <c r="J21" s="295"/>
      <c r="K21" s="1320" t="s">
        <v>1551</v>
      </c>
      <c r="L21" s="1321"/>
      <c r="M21" s="1321"/>
      <c r="N21" s="1322" t="s">
        <v>1732</v>
      </c>
      <c r="O21" s="1321"/>
      <c r="P21" s="1323"/>
    </row>
    <row r="22" spans="1:16" ht="27.6" customHeight="1">
      <c r="B22" s="1367"/>
      <c r="C22" s="212" t="s">
        <v>85</v>
      </c>
      <c r="D22" s="1372" t="s">
        <v>1769</v>
      </c>
      <c r="E22" s="1373"/>
      <c r="F22" s="1373"/>
      <c r="G22" s="1373"/>
      <c r="H22" s="1373"/>
      <c r="I22" s="1373"/>
      <c r="J22" s="1374"/>
      <c r="K22" s="1358"/>
      <c r="L22" s="1359"/>
      <c r="M22" s="1359"/>
      <c r="N22" s="1324"/>
      <c r="O22" s="1325"/>
      <c r="P22" s="1326"/>
    </row>
    <row r="23" spans="1:16" ht="30" customHeight="1">
      <c r="B23" s="1367"/>
      <c r="C23" s="212" t="s">
        <v>86</v>
      </c>
      <c r="D23" s="1369" t="s">
        <v>1790</v>
      </c>
      <c r="E23" s="1369"/>
      <c r="F23" s="1369"/>
      <c r="G23" s="1369"/>
      <c r="H23" s="1369"/>
      <c r="I23" s="1369"/>
      <c r="J23" s="820"/>
      <c r="K23" s="1336"/>
      <c r="L23" s="1337"/>
      <c r="M23" s="1338"/>
      <c r="N23" s="1360"/>
      <c r="O23" s="1361"/>
      <c r="P23" s="1362"/>
    </row>
    <row r="24" spans="1:16" ht="30" customHeight="1" thickBot="1">
      <c r="B24" s="1368"/>
      <c r="C24" s="250" t="s">
        <v>87</v>
      </c>
      <c r="D24" s="1370" t="s">
        <v>1552</v>
      </c>
      <c r="E24" s="1370"/>
      <c r="F24" s="1370"/>
      <c r="G24" s="1370"/>
      <c r="H24" s="1370"/>
      <c r="I24" s="1370"/>
      <c r="J24" s="1371"/>
      <c r="K24" s="1363"/>
      <c r="L24" s="1364"/>
      <c r="M24" s="1364"/>
      <c r="N24" s="1355"/>
      <c r="O24" s="1356"/>
      <c r="P24" s="1357"/>
    </row>
    <row r="25" spans="1:16" ht="30" customHeight="1" thickBot="1">
      <c r="B25" s="1315" t="s">
        <v>105</v>
      </c>
      <c r="C25" s="1316"/>
      <c r="D25" s="1316"/>
      <c r="E25" s="1316"/>
      <c r="F25" s="1316"/>
      <c r="G25" s="1317"/>
      <c r="H25" s="1318"/>
      <c r="I25" s="1318"/>
      <c r="J25" s="1318"/>
      <c r="K25" s="1318"/>
      <c r="L25" s="1318"/>
      <c r="M25" s="1318"/>
      <c r="N25" s="1318"/>
      <c r="O25" s="1318"/>
      <c r="P25" s="1319"/>
    </row>
    <row r="26" spans="1:16" ht="19.350000000000001" customHeight="1" thickBot="1">
      <c r="B26" s="1293" t="s">
        <v>5</v>
      </c>
      <c r="C26" s="1294"/>
      <c r="D26" s="1294"/>
      <c r="E26" s="1294"/>
      <c r="F26" s="1295"/>
      <c r="G26" s="1295"/>
      <c r="H26" s="1295"/>
      <c r="I26" s="1295"/>
      <c r="J26" s="1295"/>
      <c r="K26" s="1295"/>
      <c r="L26" s="1295"/>
      <c r="M26" s="1295"/>
      <c r="N26" s="1295"/>
      <c r="O26" s="1295"/>
      <c r="P26" s="1296"/>
    </row>
    <row r="27" spans="1:16" ht="30" customHeight="1"/>
  </sheetData>
  <sheetProtection algorithmName="SHA-512" hashValue="KpROISRfmSl0/wrb5l1KNBV5tVHwkaAe9XfKgx228IO5nc+1rBp3Wtcm4yNLlbBbeZ1skimBJvHFk+eSlfQ+nQ==" saltValue="q80FVhxrJEGFEm1z9Is+Uw==" spinCount="100000" sheet="1" objects="1" scenarios="1"/>
  <mergeCells count="63">
    <mergeCell ref="N24:P24"/>
    <mergeCell ref="K22:M22"/>
    <mergeCell ref="N23:P23"/>
    <mergeCell ref="K24:M24"/>
    <mergeCell ref="B2:E2"/>
    <mergeCell ref="B21:B24"/>
    <mergeCell ref="D23:J23"/>
    <mergeCell ref="D24:J24"/>
    <mergeCell ref="D22:J22"/>
    <mergeCell ref="D12:F12"/>
    <mergeCell ref="D14:F14"/>
    <mergeCell ref="D20:F20"/>
    <mergeCell ref="D19:F19"/>
    <mergeCell ref="D18:F18"/>
    <mergeCell ref="D16:F16"/>
    <mergeCell ref="B3:P3"/>
    <mergeCell ref="C4:P4"/>
    <mergeCell ref="C6:G6"/>
    <mergeCell ref="B5:B7"/>
    <mergeCell ref="C5:F5"/>
    <mergeCell ref="L6:M6"/>
    <mergeCell ref="J6:K6"/>
    <mergeCell ref="L7:M7"/>
    <mergeCell ref="J7:K7"/>
    <mergeCell ref="F7:G7"/>
    <mergeCell ref="N10:P10"/>
    <mergeCell ref="N9:P9"/>
    <mergeCell ref="J19:L19"/>
    <mergeCell ref="J20:L20"/>
    <mergeCell ref="K23:M23"/>
    <mergeCell ref="J17:L17"/>
    <mergeCell ref="J18:L18"/>
    <mergeCell ref="J9:L9"/>
    <mergeCell ref="J10:L10"/>
    <mergeCell ref="J11:L11"/>
    <mergeCell ref="J12:L12"/>
    <mergeCell ref="J13:L13"/>
    <mergeCell ref="N11:P11"/>
    <mergeCell ref="N12:P12"/>
    <mergeCell ref="N13:P13"/>
    <mergeCell ref="N19:P19"/>
    <mergeCell ref="B26:P26"/>
    <mergeCell ref="B8:B20"/>
    <mergeCell ref="D11:F11"/>
    <mergeCell ref="D13:F13"/>
    <mergeCell ref="D15:F15"/>
    <mergeCell ref="C8:P8"/>
    <mergeCell ref="C9:F10"/>
    <mergeCell ref="B25:F25"/>
    <mergeCell ref="G25:P25"/>
    <mergeCell ref="D17:F17"/>
    <mergeCell ref="K21:M21"/>
    <mergeCell ref="N21:P21"/>
    <mergeCell ref="N22:P22"/>
    <mergeCell ref="J14:L14"/>
    <mergeCell ref="J15:L15"/>
    <mergeCell ref="J16:L16"/>
    <mergeCell ref="N20:P20"/>
    <mergeCell ref="N14:P14"/>
    <mergeCell ref="N15:P15"/>
    <mergeCell ref="N16:P16"/>
    <mergeCell ref="N17:P17"/>
    <mergeCell ref="N18:P18"/>
  </mergeCells>
  <phoneticPr fontId="13" type="noConversion"/>
  <dataValidations count="6">
    <dataValidation type="whole" operator="greaterThanOrEqual" allowBlank="1" showInputMessage="1" showErrorMessage="1" sqref="P7 H7:N7 G11:I20" xr:uid="{FB08301A-995A-4833-BD04-90ABD215DAA5}">
      <formula1>0</formula1>
    </dataValidation>
    <dataValidation type="list" allowBlank="1" showInputMessage="1" showErrorMessage="1" errorTitle="Percentage" error="Your response must be a percentage from 0 to 100.  Please ensure your response is being displayed as a percentage." sqref="M11:M20" xr:uid="{9234577B-A1FC-4FF2-9635-8CD6E527A980}">
      <formula1>Source_Difficulty</formula1>
    </dataValidation>
    <dataValidation allowBlank="1" showInputMessage="1" sqref="D23:D24" xr:uid="{1A9D6D65-661B-4A05-BACD-45630E748691}"/>
    <dataValidation type="list" allowBlank="1" showInputMessage="1" sqref="K24:M24" xr:uid="{EA630968-A276-4DCE-8445-8A28CDC9189F}">
      <formula1>Technical_Occuption</formula1>
    </dataValidation>
    <dataValidation type="decimal" allowBlank="1" showInputMessage="1" showErrorMessage="1" sqref="K23:M23" xr:uid="{A06E4CF6-7772-4C17-8717-6ACCB90F4109}">
      <formula1>0</formula1>
      <formula2>1</formula2>
    </dataValidation>
    <dataValidation type="list" allowBlank="1" showInputMessage="1" errorTitle="Percentage" error="Your response must be a percentage from 0 to 100.  Please ensure your response is being displayed as a percentage." sqref="J11:J20" xr:uid="{1DB6BC2D-D2F0-4622-8DF0-C35A67E69438}">
      <formula1>Workforce_Issues</formula1>
    </dataValidation>
  </dataValidations>
  <hyperlinks>
    <hyperlink ref="P2" location="'11. Capital Equipment'!A1" display="Next Page" xr:uid="{46D6F136-7362-4620-9C6A-EB66E2BC991E}"/>
    <hyperlink ref="B2:C2" location="'15. Cybersecurity'!A1" display="Previous Page" xr:uid="{024A5906-E4E0-4387-8D86-E007BDE821B0}"/>
    <hyperlink ref="B2:E2" location="'9. Research and Technology'!A1" display="Previous Page" xr:uid="{9A982388-7017-405E-A724-20AD94E26BB0}"/>
    <hyperlink ref="C5:F5" location="'iv. Definitions'!B26" display="Definition: Full Time Equivalent" xr:uid="{50B26B55-8B79-421B-BA69-05662E39A0D7}"/>
  </hyperlinks>
  <pageMargins left="0.7" right="0.7" top="0.75" bottom="0.75" header="0.3" footer="0.3"/>
  <pageSetup orientation="landscape" r:id="rId1"/>
  <ignoredErrors>
    <ignoredError sqref="C22:C24 C11:C20 G9:I9 J9:P9"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errorTitle="Percentage" error="Your response must be a percentage from 0 to 100.  Please ensure your response is being displayed as a percentage." xr:uid="{D8DB1F78-1FAC-4111-8E51-B13C73BA4E28}">
          <x14:formula1>
            <xm:f>'New Lists'!$AX$2:$AX$3</xm:f>
          </x14:formula1>
          <xm:sqref>K22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38EDE-B7C4-4C1A-B875-BBAD87576E39}">
  <dimension ref="A1:M29"/>
  <sheetViews>
    <sheetView showGridLines="0" zoomScale="80" zoomScaleNormal="80" workbookViewId="0"/>
  </sheetViews>
  <sheetFormatPr defaultRowHeight="15"/>
  <cols>
    <col min="1" max="1" width="3.85546875" style="80" customWidth="1"/>
    <col min="2" max="2" width="3.5703125" style="5" customWidth="1"/>
    <col min="3" max="3" width="36.5703125" style="5" customWidth="1"/>
    <col min="4" max="4" width="28.7109375" style="272" customWidth="1"/>
    <col min="5" max="5" width="29.7109375" style="5" customWidth="1"/>
    <col min="6" max="6" width="21.5703125" style="5" customWidth="1"/>
    <col min="7" max="7" width="22.7109375" style="5" customWidth="1"/>
    <col min="8" max="8" width="21.5703125" style="5" customWidth="1"/>
    <col min="9" max="9" width="21.5703125" style="272" customWidth="1"/>
    <col min="10" max="10" width="27.140625" style="5" customWidth="1"/>
    <col min="11" max="11" width="30.42578125" style="5" customWidth="1"/>
    <col min="12" max="12" width="21.5703125" style="5" customWidth="1"/>
    <col min="13" max="13" width="8.85546875" style="5"/>
  </cols>
  <sheetData>
    <row r="1" spans="2:13" s="289" customFormat="1" ht="15.75" thickBot="1">
      <c r="B1" s="272"/>
      <c r="C1" s="272"/>
      <c r="D1" s="272"/>
      <c r="E1" s="272"/>
      <c r="F1" s="272"/>
      <c r="G1" s="272"/>
      <c r="H1" s="272"/>
      <c r="I1" s="272"/>
      <c r="J1" s="272"/>
      <c r="K1" s="272"/>
      <c r="L1" s="272"/>
      <c r="M1" s="272"/>
    </row>
    <row r="2" spans="2:13" s="1" customFormat="1" ht="15.75" customHeight="1">
      <c r="B2" s="1377" t="s">
        <v>6</v>
      </c>
      <c r="C2" s="1377"/>
      <c r="D2" s="452"/>
      <c r="E2" s="59"/>
      <c r="F2" s="59"/>
      <c r="G2" s="59"/>
      <c r="H2" s="58"/>
      <c r="I2" s="58"/>
      <c r="J2" s="58"/>
      <c r="K2" s="58"/>
      <c r="L2" s="321" t="s">
        <v>0</v>
      </c>
      <c r="M2" s="3"/>
    </row>
    <row r="3" spans="2:13" ht="15.75" thickBot="1">
      <c r="B3" s="1378" t="s">
        <v>1572</v>
      </c>
      <c r="C3" s="1378"/>
      <c r="D3" s="1379"/>
      <c r="E3" s="1378"/>
      <c r="F3" s="1378"/>
      <c r="G3" s="1378"/>
      <c r="H3" s="1378"/>
      <c r="I3" s="1378"/>
      <c r="J3" s="1378"/>
      <c r="K3" s="1378"/>
      <c r="L3" s="1380"/>
    </row>
    <row r="4" spans="2:13" s="289" customFormat="1" ht="32.25" customHeight="1" thickBot="1">
      <c r="B4" s="970" t="s">
        <v>1791</v>
      </c>
      <c r="C4" s="970"/>
      <c r="D4" s="971"/>
      <c r="E4" s="970"/>
      <c r="F4" s="970"/>
      <c r="G4" s="970"/>
      <c r="H4" s="970"/>
      <c r="I4" s="970"/>
      <c r="J4" s="970"/>
      <c r="K4" s="970"/>
      <c r="L4" s="560"/>
      <c r="M4" s="272"/>
    </row>
    <row r="5" spans="2:13" ht="47.25" customHeight="1">
      <c r="B5" s="947" t="s">
        <v>1807</v>
      </c>
      <c r="C5" s="947"/>
      <c r="D5" s="823"/>
      <c r="E5" s="947"/>
      <c r="F5" s="947"/>
      <c r="G5" s="947"/>
      <c r="H5" s="947"/>
      <c r="I5" s="947"/>
      <c r="J5" s="947"/>
      <c r="K5" s="947"/>
      <c r="L5" s="1381"/>
    </row>
    <row r="6" spans="2:13" s="289" customFormat="1" ht="15.6" customHeight="1">
      <c r="B6" s="1383" t="s">
        <v>1234</v>
      </c>
      <c r="C6" s="1383"/>
      <c r="D6" s="270" t="s">
        <v>1235</v>
      </c>
      <c r="E6" s="268" t="s">
        <v>1236</v>
      </c>
      <c r="F6" s="315" t="s">
        <v>1237</v>
      </c>
      <c r="G6" s="269" t="s">
        <v>1238</v>
      </c>
      <c r="H6" s="315" t="s">
        <v>1239</v>
      </c>
      <c r="I6" s="316" t="s">
        <v>1240</v>
      </c>
      <c r="J6" s="317" t="s">
        <v>1241</v>
      </c>
      <c r="K6" s="317" t="s">
        <v>1242</v>
      </c>
      <c r="L6" s="533" t="s">
        <v>1243</v>
      </c>
      <c r="M6" s="272"/>
    </row>
    <row r="7" spans="2:13" s="125" customFormat="1" ht="43.5" customHeight="1" thickBot="1">
      <c r="B7" s="1382" t="s">
        <v>1532</v>
      </c>
      <c r="C7" s="1382"/>
      <c r="D7" s="453" t="s">
        <v>304</v>
      </c>
      <c r="E7" s="453" t="s">
        <v>305</v>
      </c>
      <c r="F7" s="223" t="s">
        <v>306</v>
      </c>
      <c r="G7" s="223" t="s">
        <v>307</v>
      </c>
      <c r="H7" s="223" t="s">
        <v>308</v>
      </c>
      <c r="I7" s="223" t="s">
        <v>1514</v>
      </c>
      <c r="J7" s="223" t="s">
        <v>1674</v>
      </c>
      <c r="K7" s="223" t="s">
        <v>1511</v>
      </c>
      <c r="L7" s="142" t="s">
        <v>297</v>
      </c>
      <c r="M7" s="124"/>
    </row>
    <row r="8" spans="2:13" ht="25.5" customHeight="1">
      <c r="B8" s="164" t="s">
        <v>85</v>
      </c>
      <c r="C8" s="392"/>
      <c r="D8" s="57"/>
      <c r="E8" s="57"/>
      <c r="F8" s="480"/>
      <c r="G8" s="57"/>
      <c r="H8" s="379"/>
      <c r="I8" s="378"/>
      <c r="J8" s="638"/>
      <c r="K8" s="392"/>
      <c r="L8" s="165"/>
    </row>
    <row r="9" spans="2:13" ht="25.5" customHeight="1">
      <c r="B9" s="161" t="s">
        <v>86</v>
      </c>
      <c r="C9" s="392"/>
      <c r="D9" s="57"/>
      <c r="E9" s="57"/>
      <c r="F9" s="480"/>
      <c r="G9" s="57"/>
      <c r="H9" s="521"/>
      <c r="I9" s="378"/>
      <c r="J9" s="638"/>
      <c r="K9" s="392"/>
      <c r="L9" s="165"/>
    </row>
    <row r="10" spans="2:13" ht="25.5" customHeight="1">
      <c r="B10" s="161" t="s">
        <v>87</v>
      </c>
      <c r="C10" s="392"/>
      <c r="D10" s="57"/>
      <c r="E10" s="57"/>
      <c r="F10" s="480"/>
      <c r="G10" s="57"/>
      <c r="H10" s="521"/>
      <c r="I10" s="378"/>
      <c r="J10" s="638"/>
      <c r="K10" s="392"/>
      <c r="L10" s="165"/>
    </row>
    <row r="11" spans="2:13" ht="25.5" customHeight="1">
      <c r="B11" s="162" t="s">
        <v>89</v>
      </c>
      <c r="C11" s="392"/>
      <c r="D11" s="57"/>
      <c r="E11" s="57"/>
      <c r="F11" s="480"/>
      <c r="G11" s="57"/>
      <c r="H11" s="521"/>
      <c r="I11" s="378"/>
      <c r="J11" s="638"/>
      <c r="K11" s="392"/>
      <c r="L11" s="165"/>
    </row>
    <row r="12" spans="2:13" ht="25.5" customHeight="1">
      <c r="B12" s="162" t="s">
        <v>91</v>
      </c>
      <c r="C12" s="392"/>
      <c r="D12" s="57"/>
      <c r="E12" s="57"/>
      <c r="F12" s="480"/>
      <c r="G12" s="57"/>
      <c r="H12" s="521"/>
      <c r="I12" s="378"/>
      <c r="J12" s="638"/>
      <c r="K12" s="392"/>
      <c r="L12" s="165"/>
    </row>
    <row r="13" spans="2:13" ht="25.5" customHeight="1">
      <c r="B13" s="162" t="s">
        <v>92</v>
      </c>
      <c r="C13" s="392"/>
      <c r="D13" s="57"/>
      <c r="E13" s="57"/>
      <c r="F13" s="480"/>
      <c r="G13" s="57"/>
      <c r="H13" s="521"/>
      <c r="I13" s="378"/>
      <c r="J13" s="638"/>
      <c r="K13" s="392"/>
      <c r="L13" s="165"/>
    </row>
    <row r="14" spans="2:13" ht="25.5" customHeight="1">
      <c r="B14" s="162" t="s">
        <v>93</v>
      </c>
      <c r="C14" s="392"/>
      <c r="D14" s="57"/>
      <c r="E14" s="57"/>
      <c r="F14" s="480"/>
      <c r="G14" s="57"/>
      <c r="H14" s="521"/>
      <c r="I14" s="378"/>
      <c r="J14" s="638"/>
      <c r="K14" s="392"/>
      <c r="L14" s="165"/>
    </row>
    <row r="15" spans="2:13" ht="25.5" customHeight="1">
      <c r="B15" s="162" t="s">
        <v>102</v>
      </c>
      <c r="C15" s="392"/>
      <c r="D15" s="57"/>
      <c r="E15" s="57"/>
      <c r="F15" s="480"/>
      <c r="G15" s="57"/>
      <c r="H15" s="521"/>
      <c r="I15" s="378"/>
      <c r="J15" s="638"/>
      <c r="K15" s="392"/>
      <c r="L15" s="165"/>
    </row>
    <row r="16" spans="2:13" ht="25.5" customHeight="1">
      <c r="B16" s="162" t="s">
        <v>103</v>
      </c>
      <c r="C16" s="392"/>
      <c r="D16" s="57"/>
      <c r="E16" s="57"/>
      <c r="F16" s="480"/>
      <c r="G16" s="57"/>
      <c r="H16" s="521"/>
      <c r="I16" s="378"/>
      <c r="J16" s="638"/>
      <c r="K16" s="392"/>
      <c r="L16" s="165"/>
    </row>
    <row r="17" spans="2:13" ht="25.5" customHeight="1" thickBot="1">
      <c r="B17" s="163" t="s">
        <v>104</v>
      </c>
      <c r="C17" s="392"/>
      <c r="D17" s="57"/>
      <c r="E17" s="57"/>
      <c r="F17" s="480"/>
      <c r="G17" s="57"/>
      <c r="H17" s="402"/>
      <c r="I17" s="378"/>
      <c r="J17" s="638"/>
      <c r="K17" s="392"/>
      <c r="L17" s="165"/>
    </row>
    <row r="18" spans="2:13" ht="29.1" customHeight="1" thickBot="1">
      <c r="B18" s="800" t="s">
        <v>297</v>
      </c>
      <c r="C18" s="800"/>
      <c r="D18" s="1384"/>
      <c r="E18" s="1385"/>
      <c r="F18" s="1385"/>
      <c r="G18" s="1385"/>
      <c r="H18" s="1385"/>
      <c r="I18" s="1385"/>
      <c r="J18" s="1385"/>
      <c r="K18" s="1385"/>
      <c r="L18" s="1386"/>
    </row>
    <row r="19" spans="2:13" ht="15.75" thickBot="1">
      <c r="B19" s="795" t="s">
        <v>5</v>
      </c>
      <c r="C19" s="795"/>
      <c r="D19" s="796"/>
      <c r="E19" s="795"/>
      <c r="F19" s="795"/>
      <c r="G19" s="795"/>
      <c r="H19" s="795"/>
      <c r="I19" s="795"/>
      <c r="J19" s="795"/>
      <c r="K19" s="795"/>
      <c r="L19" s="1376"/>
    </row>
    <row r="21" spans="2:13">
      <c r="M21" s="80"/>
    </row>
    <row r="22" spans="2:13">
      <c r="M22" s="80"/>
    </row>
    <row r="23" spans="2:13">
      <c r="M23" s="80"/>
    </row>
    <row r="24" spans="2:13">
      <c r="M24" s="80"/>
    </row>
    <row r="25" spans="2:13">
      <c r="M25" s="80"/>
    </row>
    <row r="26" spans="2:13">
      <c r="M26" s="80"/>
    </row>
    <row r="27" spans="2:13">
      <c r="D27" s="44"/>
      <c r="E27" s="56"/>
      <c r="M27" s="80"/>
    </row>
    <row r="28" spans="2:13">
      <c r="C28" s="56"/>
      <c r="M28" s="80"/>
    </row>
    <row r="29" spans="2:13">
      <c r="M29" s="80"/>
    </row>
  </sheetData>
  <sheetProtection algorithmName="SHA-512" hashValue="Sb4rISiIoMcS0A8l8I29qjjEPmsvvj9YYpmhN5i87UhXrstkreFUCGnBw/Hsov4HJ/RWwPpZJwsGkQI3LrcoIQ==" saltValue="j7EQdZjTm6t7PgHOyABgfg==" spinCount="100000" sheet="1" objects="1" scenarios="1"/>
  <mergeCells count="9">
    <mergeCell ref="B4:K4"/>
    <mergeCell ref="B19:L19"/>
    <mergeCell ref="B2:C2"/>
    <mergeCell ref="B3:L3"/>
    <mergeCell ref="B5:L5"/>
    <mergeCell ref="B7:C7"/>
    <mergeCell ref="B18:C18"/>
    <mergeCell ref="B6:C6"/>
    <mergeCell ref="D18:L18"/>
  </mergeCells>
  <dataValidations count="13">
    <dataValidation allowBlank="1" showInputMessage="1" showErrorMessage="1" promptTitle="Primary Manufacturer" prompt="Provide the name of the manufacturer that accounts for the greatest number of operable units." sqref="G7" xr:uid="{921DF41A-641E-404C-9170-7DE5C58B6D70}"/>
    <dataValidation type="list" allowBlank="1" showInputMessage="1" showErrorMessage="1" sqref="F8:F17" xr:uid="{5214B527-8790-48C1-881A-2DC6FA5C7130}">
      <formula1>KSM_API_DD</formula1>
    </dataValidation>
    <dataValidation allowBlank="1" showInputMessage="1" showErrorMessage="1" promptTitle="Primary Product Associated" prompt="Provide the primary product that this equipment is used to produce.  If this type of equipment is used to produce multiple products, select the product that generates the most revenue." sqref="F7" xr:uid="{2CE9DE7B-DDC0-40C9-A9C5-E82039B39EC7}"/>
    <dataValidation type="list" allowBlank="1" showInputMessage="1" showErrorMessage="1" sqref="H8:H17" xr:uid="{834CC3BB-AC2C-42E0-8F3B-028B853FBEE9}">
      <formula1>Country</formula1>
    </dataValidation>
    <dataValidation allowBlank="1" showErrorMessage="1" sqref="I7" xr:uid="{669827AC-1EFD-47FE-944A-D5CDB512B38E}"/>
    <dataValidation type="list" allowBlank="1" showInputMessage="1" sqref="E8:E17" xr:uid="{0D3728CA-0784-481B-95E9-700E7E6BEEDB}">
      <formula1>Capital_Equipment_Type</formula1>
    </dataValidation>
    <dataValidation type="list" allowBlank="1" showInputMessage="1" showErrorMessage="1" sqref="I8:I17" xr:uid="{F1E9BC1A-3954-414A-B930-C9BA28231B19}">
      <formula1>Lead_Time</formula1>
    </dataValidation>
    <dataValidation allowBlank="1" showInputMessage="1" showErrorMessage="1" promptTitle="Training Required " prompt="Please provide the number of training hours required for an operator to reach proficiency." sqref="J7" xr:uid="{A8202454-9427-4DA5-9BC7-B4F3C7C0DF55}"/>
    <dataValidation type="whole" allowBlank="1" showInputMessage="1" showErrorMessage="1" sqref="J8:J17" xr:uid="{C452051B-AD0A-44DB-8A1D-4C2363DDC858}">
      <formula1>0</formula1>
      <formula2>10000</formula2>
    </dataValidation>
    <dataValidation type="list" allowBlank="1" showErrorMessage="1" sqref="L4" xr:uid="{9F4C5697-5BE2-485E-B8A3-4654C0CCBB70}">
      <formula1>Yes_No</formula1>
    </dataValidation>
    <dataValidation allowBlank="1" showInputMessage="1" showErrorMessage="1" promptTitle="Assessment of Alt. Suppliers" prompt="Identify whether you are aware of other organizations that provide this product or an essentially equivalent product." sqref="K7" xr:uid="{6D43BE6B-D28C-4D8B-9FF7-9D7B6FDBA781}"/>
    <dataValidation type="list" allowBlank="1" showInputMessage="1" sqref="C8:C17" xr:uid="{76C70C1B-C6DD-4FA3-B7B8-E2BCDAFFA7A9}">
      <formula1>Cap_Challenges</formula1>
    </dataValidation>
    <dataValidation allowBlank="1" showInputMessage="1" sqref="D8:D17" xr:uid="{636A6ABC-25A7-4A8F-8251-42817ABD402A}"/>
  </dataValidations>
  <hyperlinks>
    <hyperlink ref="B2:C2" location="'10. Employment'!A1" display="Previous Page" xr:uid="{12852500-977A-46A1-B9BA-C06C0B518EB8}"/>
    <hyperlink ref="L2" location="'12. Government Support'!A1" display="Next Page" xr:uid="{56FA8969-A115-4AF1-A8D5-0059913095EF}"/>
  </hyperlinks>
  <pageMargins left="0.7" right="0.7" top="0.75" bottom="0.75" header="0.3" footer="0.3"/>
  <pageSetup orientation="portrait" horizontalDpi="1200" verticalDpi="1200" r:id="rId1"/>
  <ignoredErrors>
    <ignoredError sqref="B8:B17 B6:C6 D6:H6 I6:L6"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9DF12CF6-E11D-4FBB-A1B5-0A5A61845012}">
          <x14:formula1>
            <xm:f>'New Lists'!$AF$2:$AF$5</xm:f>
          </x14:formula1>
          <xm:sqref>K8:K17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7EB96-2C21-4158-A1DE-B735FA850219}">
  <dimension ref="A1:L21"/>
  <sheetViews>
    <sheetView showGridLines="0" zoomScale="80" zoomScaleNormal="80" zoomScaleSheetLayoutView="50" workbookViewId="0"/>
  </sheetViews>
  <sheetFormatPr defaultColWidth="9.140625" defaultRowHeight="15"/>
  <cols>
    <col min="1" max="1" width="6.42578125" style="77" customWidth="1"/>
    <col min="2" max="2" width="4.5703125" style="5" customWidth="1"/>
    <col min="3" max="3" width="6.42578125" style="5" customWidth="1"/>
    <col min="4" max="4" width="39.42578125" style="5" customWidth="1"/>
    <col min="5" max="5" width="21.140625" style="5" customWidth="1"/>
    <col min="6" max="6" width="33.28515625" style="5" customWidth="1"/>
    <col min="7" max="9" width="19.7109375" style="5" customWidth="1"/>
    <col min="10" max="10" width="21.140625" style="5" customWidth="1"/>
    <col min="11" max="11" width="39.7109375" style="5" customWidth="1"/>
    <col min="12" max="12" width="3.42578125" style="5" customWidth="1"/>
    <col min="13" max="13" width="3.42578125" style="77" customWidth="1"/>
    <col min="14" max="16384" width="9.140625" style="77"/>
  </cols>
  <sheetData>
    <row r="1" spans="1:12" s="289" customFormat="1" ht="15.75" thickBot="1">
      <c r="B1" s="272"/>
      <c r="C1" s="272"/>
      <c r="D1" s="272"/>
      <c r="E1" s="272"/>
      <c r="F1" s="272"/>
      <c r="G1" s="272"/>
      <c r="H1" s="272"/>
      <c r="I1" s="272"/>
      <c r="J1" s="272"/>
      <c r="K1" s="272"/>
      <c r="L1" s="272"/>
    </row>
    <row r="2" spans="1:12" ht="21" customHeight="1" thickBot="1">
      <c r="A2" s="3"/>
      <c r="B2" s="1408" t="s">
        <v>6</v>
      </c>
      <c r="C2" s="1409"/>
      <c r="D2" s="1409"/>
      <c r="E2" s="423"/>
      <c r="F2" s="423"/>
      <c r="G2" s="422"/>
      <c r="H2" s="20"/>
      <c r="I2" s="20"/>
      <c r="J2" s="20"/>
      <c r="K2" s="30" t="s">
        <v>0</v>
      </c>
    </row>
    <row r="3" spans="1:12">
      <c r="A3" s="3"/>
      <c r="B3" s="944" t="s">
        <v>1125</v>
      </c>
      <c r="C3" s="1407"/>
      <c r="D3" s="1407"/>
      <c r="E3" s="1407"/>
      <c r="F3" s="1407"/>
      <c r="G3" s="1407"/>
      <c r="H3" s="1407"/>
      <c r="I3" s="1407"/>
      <c r="J3" s="1407"/>
      <c r="K3" s="946"/>
    </row>
    <row r="4" spans="1:12" ht="34.15" customHeight="1">
      <c r="A4" s="289"/>
      <c r="B4" s="1388" t="s">
        <v>8</v>
      </c>
      <c r="C4" s="1156" t="s">
        <v>1808</v>
      </c>
      <c r="D4" s="1156"/>
      <c r="E4" s="1156"/>
      <c r="F4" s="1156"/>
      <c r="G4" s="1156"/>
      <c r="H4" s="1156"/>
      <c r="I4" s="1156"/>
      <c r="J4" s="1156"/>
      <c r="K4" s="1390"/>
    </row>
    <row r="5" spans="1:12" ht="34.15" customHeight="1">
      <c r="A5" s="289"/>
      <c r="B5" s="1388"/>
      <c r="C5" s="1419" t="s">
        <v>1697</v>
      </c>
      <c r="D5" s="1420"/>
      <c r="E5" s="1421"/>
      <c r="F5" s="567" t="s">
        <v>354</v>
      </c>
      <c r="G5" s="438" t="s">
        <v>1622</v>
      </c>
      <c r="H5" s="516" t="s">
        <v>1672</v>
      </c>
      <c r="I5" s="437" t="s">
        <v>1673</v>
      </c>
      <c r="J5" s="829" t="s">
        <v>1669</v>
      </c>
      <c r="K5" s="872"/>
      <c r="L5" s="12"/>
    </row>
    <row r="6" spans="1:12">
      <c r="A6" s="289"/>
      <c r="B6" s="1388"/>
      <c r="C6" s="139" t="s">
        <v>85</v>
      </c>
      <c r="D6" s="1406"/>
      <c r="E6" s="1406"/>
      <c r="F6" s="568"/>
      <c r="G6" s="485"/>
      <c r="H6" s="591"/>
      <c r="I6" s="517"/>
      <c r="J6" s="1411"/>
      <c r="K6" s="1412"/>
      <c r="L6" s="12"/>
    </row>
    <row r="7" spans="1:12">
      <c r="A7" s="289"/>
      <c r="B7" s="1388"/>
      <c r="C7" s="139" t="s">
        <v>86</v>
      </c>
      <c r="D7" s="1406"/>
      <c r="E7" s="1406"/>
      <c r="F7" s="568"/>
      <c r="G7" s="485"/>
      <c r="H7" s="591"/>
      <c r="I7" s="517"/>
      <c r="J7" s="1411"/>
      <c r="K7" s="1413"/>
    </row>
    <row r="8" spans="1:12">
      <c r="A8" s="289"/>
      <c r="B8" s="1388"/>
      <c r="C8" s="139" t="s">
        <v>87</v>
      </c>
      <c r="D8" s="1406"/>
      <c r="E8" s="1406"/>
      <c r="F8" s="568"/>
      <c r="G8" s="485"/>
      <c r="H8" s="591"/>
      <c r="I8" s="517"/>
      <c r="J8" s="1411"/>
      <c r="K8" s="1413"/>
    </row>
    <row r="9" spans="1:12">
      <c r="A9" s="289"/>
      <c r="B9" s="1388"/>
      <c r="C9" s="139" t="s">
        <v>89</v>
      </c>
      <c r="D9" s="1406"/>
      <c r="E9" s="1406"/>
      <c r="F9" s="568"/>
      <c r="G9" s="485"/>
      <c r="H9" s="591"/>
      <c r="I9" s="517"/>
      <c r="J9" s="1411"/>
      <c r="K9" s="1412"/>
      <c r="L9" s="12"/>
    </row>
    <row r="10" spans="1:12" ht="15.75" thickBot="1">
      <c r="A10" s="289"/>
      <c r="B10" s="1389"/>
      <c r="C10" s="140" t="s">
        <v>91</v>
      </c>
      <c r="D10" s="1417"/>
      <c r="E10" s="1418"/>
      <c r="F10" s="569"/>
      <c r="G10" s="485"/>
      <c r="H10" s="592"/>
      <c r="I10" s="517"/>
      <c r="J10" s="1414"/>
      <c r="K10" s="1415"/>
      <c r="L10" s="12"/>
    </row>
    <row r="11" spans="1:12" ht="34.15" customHeight="1">
      <c r="A11" s="289"/>
      <c r="B11" s="1387" t="s">
        <v>9</v>
      </c>
      <c r="C11" s="1391" t="s">
        <v>1809</v>
      </c>
      <c r="D11" s="1391"/>
      <c r="E11" s="1391"/>
      <c r="F11" s="1391"/>
      <c r="G11" s="1391"/>
      <c r="H11" s="1391"/>
      <c r="I11" s="1391"/>
      <c r="J11" s="1392"/>
      <c r="K11" s="1393"/>
    </row>
    <row r="12" spans="1:12" ht="34.15" customHeight="1">
      <c r="A12" s="289"/>
      <c r="B12" s="1388"/>
      <c r="C12" s="1226" t="s">
        <v>1639</v>
      </c>
      <c r="D12" s="1273"/>
      <c r="E12" s="421" t="s">
        <v>1640</v>
      </c>
      <c r="F12" s="458" t="s">
        <v>354</v>
      </c>
      <c r="G12" s="421" t="s">
        <v>1622</v>
      </c>
      <c r="H12" s="516" t="s">
        <v>1672</v>
      </c>
      <c r="I12" s="570" t="s">
        <v>1673</v>
      </c>
      <c r="J12" s="818" t="s">
        <v>1670</v>
      </c>
      <c r="K12" s="1416"/>
      <c r="L12" s="12"/>
    </row>
    <row r="13" spans="1:12">
      <c r="A13" s="289"/>
      <c r="B13" s="1388"/>
      <c r="C13" s="139" t="s">
        <v>85</v>
      </c>
      <c r="D13" s="485"/>
      <c r="E13" s="136"/>
      <c r="F13" s="568"/>
      <c r="G13" s="568"/>
      <c r="H13" s="591"/>
      <c r="I13" s="517"/>
      <c r="J13" s="1404"/>
      <c r="K13" s="1405"/>
      <c r="L13" s="12"/>
    </row>
    <row r="14" spans="1:12">
      <c r="A14" s="289"/>
      <c r="B14" s="1388"/>
      <c r="C14" s="139" t="s">
        <v>86</v>
      </c>
      <c r="D14" s="485"/>
      <c r="E14" s="136"/>
      <c r="F14" s="568"/>
      <c r="G14" s="568"/>
      <c r="H14" s="591"/>
      <c r="I14" s="517"/>
      <c r="J14" s="1410"/>
      <c r="K14" s="1401"/>
      <c r="L14" s="12"/>
    </row>
    <row r="15" spans="1:12">
      <c r="A15" s="289"/>
      <c r="B15" s="1388"/>
      <c r="C15" s="139" t="s">
        <v>87</v>
      </c>
      <c r="D15" s="485"/>
      <c r="E15" s="136"/>
      <c r="F15" s="568"/>
      <c r="G15" s="568"/>
      <c r="H15" s="591"/>
      <c r="I15" s="517"/>
      <c r="J15" s="1400"/>
      <c r="K15" s="1401"/>
      <c r="L15" s="12"/>
    </row>
    <row r="16" spans="1:12">
      <c r="A16" s="289"/>
      <c r="B16" s="1388"/>
      <c r="C16" s="139" t="s">
        <v>89</v>
      </c>
      <c r="D16" s="485"/>
      <c r="E16" s="136"/>
      <c r="F16" s="568"/>
      <c r="G16" s="568"/>
      <c r="H16" s="591"/>
      <c r="I16" s="517"/>
      <c r="J16" s="1404"/>
      <c r="K16" s="1405"/>
      <c r="L16" s="12"/>
    </row>
    <row r="17" spans="1:12" ht="15.75" thickBot="1">
      <c r="A17" s="289"/>
      <c r="B17" s="1389"/>
      <c r="C17" s="140" t="s">
        <v>91</v>
      </c>
      <c r="D17" s="141"/>
      <c r="E17" s="136"/>
      <c r="F17" s="141"/>
      <c r="G17" s="568"/>
      <c r="H17" s="592"/>
      <c r="I17" s="517"/>
      <c r="J17" s="1402"/>
      <c r="K17" s="1403"/>
      <c r="L17" s="12"/>
    </row>
    <row r="18" spans="1:12" ht="40.5" customHeight="1" thickBot="1">
      <c r="A18" s="289"/>
      <c r="B18" s="1394" t="s">
        <v>105</v>
      </c>
      <c r="C18" s="1395"/>
      <c r="D18" s="1396"/>
      <c r="E18" s="1397"/>
      <c r="F18" s="1398"/>
      <c r="G18" s="1398"/>
      <c r="H18" s="1398"/>
      <c r="I18" s="1398"/>
      <c r="J18" s="1398"/>
      <c r="K18" s="1399"/>
    </row>
    <row r="19" spans="1:12" ht="15.75" thickBot="1">
      <c r="A19" s="289"/>
      <c r="B19" s="701" t="s">
        <v>5</v>
      </c>
      <c r="C19" s="702"/>
      <c r="D19" s="702"/>
      <c r="E19" s="702"/>
      <c r="F19" s="702"/>
      <c r="G19" s="702"/>
      <c r="H19" s="702"/>
      <c r="I19" s="702"/>
      <c r="J19" s="702"/>
      <c r="K19" s="703"/>
    </row>
    <row r="21" spans="1:12">
      <c r="F21" s="44"/>
    </row>
  </sheetData>
  <sheetProtection algorithmName="SHA-512" hashValue="duQ/OMLSwiiFGCUORlZ/LjwR05/g3XoLS4S5uXFNMJbmiqeoj0+HoDnCG7B3NHpgIMB0W4CqsAmouL5hFJqp8w==" saltValue="HCYgRoL1M+MmqLtZRzKFGA==" spinCount="100000" sheet="1" objects="1" scenarios="1"/>
  <mergeCells count="28">
    <mergeCell ref="B3:K3"/>
    <mergeCell ref="B4:B10"/>
    <mergeCell ref="B2:D2"/>
    <mergeCell ref="J14:K14"/>
    <mergeCell ref="J5:K5"/>
    <mergeCell ref="J6:K6"/>
    <mergeCell ref="J7:K7"/>
    <mergeCell ref="J8:K8"/>
    <mergeCell ref="J9:K9"/>
    <mergeCell ref="J10:K10"/>
    <mergeCell ref="J12:K12"/>
    <mergeCell ref="J13:K13"/>
    <mergeCell ref="D10:E10"/>
    <mergeCell ref="C5:E5"/>
    <mergeCell ref="D6:E6"/>
    <mergeCell ref="D7:E7"/>
    <mergeCell ref="B11:B17"/>
    <mergeCell ref="C12:D12"/>
    <mergeCell ref="B19:K19"/>
    <mergeCell ref="C4:K4"/>
    <mergeCell ref="C11:K11"/>
    <mergeCell ref="B18:D18"/>
    <mergeCell ref="E18:K18"/>
    <mergeCell ref="J15:K15"/>
    <mergeCell ref="J17:K17"/>
    <mergeCell ref="J16:K16"/>
    <mergeCell ref="D8:E8"/>
    <mergeCell ref="D9:E9"/>
  </mergeCells>
  <dataValidations count="11">
    <dataValidation allowBlank="1" showInputMessage="1" showErrorMessage="1" prompt="List the date of first benefit, even if that occured prior to 2020." sqref="G12" xr:uid="{EC00B68B-B9B7-4980-AA0C-051BE109FD78}"/>
    <dataValidation allowBlank="1" showInputMessage="1" showErrorMessage="1" promptTitle="Support Value" prompt="Actual or estimated dollar value" sqref="I5 I12" xr:uid="{06D09CF2-890E-427C-8DD2-41BC1FFEB827}"/>
    <dataValidation allowBlank="1" showInputMessage="1" showErrorMessage="1" errorTitle="Percentage" error="Enter a percentage as a decimal. The sum of all percentages may not exceed 100%." sqref="C6:C11 C13:C17" xr:uid="{249B5E41-313B-4E2F-85DF-45521CC1CCA0}"/>
    <dataValidation allowBlank="1" showInputMessage="1" showErrorMessage="1" promptTitle="Additional Comments" prompt="Please provide any additional comments that address assistance received from non-U.S. governments in comparison to assistance or potential assistance by the U.S. Government in the areas of API and starting material manufacture or distribution." sqref="B18" xr:uid="{8B6704A9-C1DF-4640-9679-5EB99B9A7BF4}"/>
    <dataValidation type="whole" allowBlank="1" showInputMessage="1" showErrorMessage="1" sqref="G13:G17 G6:G10" xr:uid="{2429ABC1-FA69-4B04-81FC-A8E1F0CD0838}">
      <formula1>1900</formula1>
      <formula2>2025</formula2>
    </dataValidation>
    <dataValidation type="list" allowBlank="1" errorTitle="Percentage" error="Enter a percentage as a decimal. The sum of all percentages may not exceed 100%." sqref="D6:D10" xr:uid="{C99B5E0A-782F-4CCB-ABE2-8EC033A7337F}">
      <formula1>USG_Agency</formula1>
    </dataValidation>
    <dataValidation type="whole" allowBlank="1" showInputMessage="1" showErrorMessage="1" sqref="H6:I10 H13:I17" xr:uid="{8D62AC6F-F30F-44A7-ACF3-9FDBE734F09B}">
      <formula1>0</formula1>
      <formula2>9999999999999</formula2>
    </dataValidation>
    <dataValidation allowBlank="1" showInputMessage="1" sqref="K15 J15:J17 J13" xr:uid="{208A9C3C-1CDE-4B12-A215-9F3B7D3637B1}"/>
    <dataValidation allowBlank="1" showInputMessage="1" showErrorMessage="1" prompt="List the date of first benefit, even if that occured prior to 2019." sqref="G5" xr:uid="{9EA6CB32-3CC0-4A1E-8992-9F4B00A559D2}"/>
    <dataValidation type="list" allowBlank="1" showInputMessage="1" sqref="F6:F10 F13:F17" xr:uid="{4AF99365-D143-464B-8A28-BC15DC9041AF}">
      <formula1>Support_Type</formula1>
    </dataValidation>
    <dataValidation allowBlank="1" showErrorMessage="1" sqref="F5" xr:uid="{F7FB888B-7418-4A00-9221-0B467E98E150}"/>
  </dataValidations>
  <hyperlinks>
    <hyperlink ref="K2" location="'13. Financials'!A1" display="Next Page" xr:uid="{6BA87DA0-CE94-4D37-A380-C88CECB12295}"/>
    <hyperlink ref="B2" location="'11. Export Controls'!A1" display="Previous Page" xr:uid="{1CFB6EB4-745A-49C0-A479-963639B357B9}"/>
    <hyperlink ref="B2:C2" location="'11. Capital Equipment'!A1" display="Previous Page" xr:uid="{65AE6D7C-B02A-4069-A906-3E26651B33CA}"/>
  </hyperlinks>
  <pageMargins left="0.7" right="0.7" top="0.75" bottom="0.75" header="0.3" footer="0.3"/>
  <pageSetup orientation="portrait" horizontalDpi="1200" verticalDpi="1200" r:id="rId1"/>
  <ignoredErrors>
    <ignoredError sqref="C6:C10 C13:C17"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60296E7B-20AE-442E-88F7-41DDD66B6B15}">
          <x14:formula1>
            <xm:f>'New Lists'!$B$3:$B$236</xm:f>
          </x14:formula1>
          <xm:sqref>E13:E17</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EE0A7-6707-43E8-ACDD-804DA0568055}">
  <dimension ref="B1:X47"/>
  <sheetViews>
    <sheetView showGridLines="0" zoomScale="80" zoomScaleNormal="80" workbookViewId="0"/>
  </sheetViews>
  <sheetFormatPr defaultColWidth="9.140625" defaultRowHeight="12.75"/>
  <cols>
    <col min="1" max="1" width="9.140625" style="3"/>
    <col min="2" max="2" width="3.5703125" style="3" customWidth="1"/>
    <col min="3" max="3" width="4.5703125" style="3" customWidth="1"/>
    <col min="4" max="4" width="4.85546875" style="3" customWidth="1"/>
    <col min="5" max="5" width="44.42578125" style="3" customWidth="1"/>
    <col min="6" max="10" width="19.140625" style="3" customWidth="1"/>
    <col min="11" max="11" width="9.140625" style="3"/>
    <col min="12" max="12" width="10.7109375" style="3" customWidth="1"/>
    <col min="13" max="13" width="11" style="3" customWidth="1"/>
    <col min="14" max="15" width="9.140625" style="3"/>
    <col min="16" max="16" width="9.5703125" style="3" customWidth="1"/>
    <col min="17" max="16384" width="9.140625" style="3"/>
  </cols>
  <sheetData>
    <row r="1" spans="2:13" ht="13.5" thickBot="1"/>
    <row r="2" spans="2:13" ht="15" customHeight="1" thickBot="1">
      <c r="B2" s="1365" t="s">
        <v>6</v>
      </c>
      <c r="C2" s="1366"/>
      <c r="D2" s="1366"/>
      <c r="E2" s="70"/>
      <c r="F2" s="70"/>
      <c r="G2" s="70"/>
      <c r="H2" s="70"/>
      <c r="I2" s="70"/>
      <c r="J2" s="655" t="s">
        <v>0</v>
      </c>
    </row>
    <row r="3" spans="2:13" ht="13.5" thickBot="1">
      <c r="B3" s="944" t="s">
        <v>1257</v>
      </c>
      <c r="C3" s="1407"/>
      <c r="D3" s="1407"/>
      <c r="E3" s="1407"/>
      <c r="F3" s="1407"/>
      <c r="G3" s="1407"/>
      <c r="H3" s="1407"/>
      <c r="I3" s="1407"/>
      <c r="J3" s="946"/>
    </row>
    <row r="4" spans="2:13" ht="49.35" customHeight="1">
      <c r="B4" s="1424" t="s">
        <v>8</v>
      </c>
      <c r="C4" s="884" t="s">
        <v>356</v>
      </c>
      <c r="D4" s="823"/>
      <c r="E4" s="823"/>
      <c r="F4" s="823"/>
      <c r="G4" s="823"/>
      <c r="H4" s="866"/>
      <c r="I4" s="866"/>
      <c r="J4" s="867"/>
    </row>
    <row r="5" spans="2:13" ht="17.45" customHeight="1" thickBot="1">
      <c r="B5" s="1425"/>
      <c r="C5" s="151" t="s">
        <v>85</v>
      </c>
      <c r="D5" s="1426" t="s">
        <v>357</v>
      </c>
      <c r="E5" s="1426"/>
      <c r="F5" s="1427"/>
      <c r="G5" s="1428"/>
      <c r="H5" s="200"/>
      <c r="I5" s="69"/>
      <c r="J5" s="68"/>
    </row>
    <row r="6" spans="2:13" ht="17.45" customHeight="1">
      <c r="B6" s="987" t="s">
        <v>9</v>
      </c>
      <c r="C6" s="1435" t="s">
        <v>358</v>
      </c>
      <c r="D6" s="1436"/>
      <c r="E6" s="1437"/>
      <c r="F6" s="1446" t="s">
        <v>359</v>
      </c>
      <c r="G6" s="1447"/>
      <c r="H6" s="1447"/>
      <c r="I6" s="1447"/>
      <c r="J6" s="1448"/>
    </row>
    <row r="7" spans="2:13" ht="17.45" customHeight="1">
      <c r="B7" s="989"/>
      <c r="C7" s="1438"/>
      <c r="D7" s="1331"/>
      <c r="E7" s="1439"/>
      <c r="F7" s="184">
        <v>2020</v>
      </c>
      <c r="G7" s="184">
        <v>2021</v>
      </c>
      <c r="H7" s="184">
        <v>2022</v>
      </c>
      <c r="I7" s="185">
        <v>2023</v>
      </c>
      <c r="J7" s="186" t="s">
        <v>360</v>
      </c>
      <c r="L7" s="1442" t="s">
        <v>361</v>
      </c>
      <c r="M7" s="1442"/>
    </row>
    <row r="8" spans="2:13" ht="17.45" customHeight="1">
      <c r="B8" s="989"/>
      <c r="C8" s="1429" t="s">
        <v>85</v>
      </c>
      <c r="D8" s="1422" t="s">
        <v>1684</v>
      </c>
      <c r="E8" s="1423"/>
      <c r="F8" s="64"/>
      <c r="G8" s="64"/>
      <c r="H8" s="64"/>
      <c r="I8" s="83"/>
      <c r="J8" s="63"/>
      <c r="L8" s="1432" t="s">
        <v>362</v>
      </c>
      <c r="M8" s="1432"/>
    </row>
    <row r="9" spans="2:13" ht="17.45" customHeight="1">
      <c r="B9" s="989"/>
      <c r="C9" s="1430"/>
      <c r="D9" s="148" t="s">
        <v>363</v>
      </c>
      <c r="E9" s="149" t="s">
        <v>1682</v>
      </c>
      <c r="F9" s="518"/>
      <c r="G9" s="518"/>
      <c r="H9" s="518"/>
      <c r="I9" s="519"/>
      <c r="J9" s="520"/>
      <c r="L9" s="1433">
        <f>J8*1000</f>
        <v>0</v>
      </c>
      <c r="M9" s="1434"/>
    </row>
    <row r="10" spans="2:13" ht="17.45" customHeight="1">
      <c r="B10" s="989"/>
      <c r="C10" s="1431"/>
      <c r="D10" s="148" t="s">
        <v>364</v>
      </c>
      <c r="E10" s="150" t="s">
        <v>1683</v>
      </c>
      <c r="F10" s="518"/>
      <c r="G10" s="518"/>
      <c r="H10" s="518"/>
      <c r="I10" s="519"/>
      <c r="J10" s="520"/>
      <c r="L10" s="72"/>
      <c r="M10" s="72"/>
    </row>
    <row r="11" spans="2:13" ht="17.45" customHeight="1">
      <c r="B11" s="989"/>
      <c r="C11" s="133" t="s">
        <v>86</v>
      </c>
      <c r="D11" s="1445" t="s">
        <v>365</v>
      </c>
      <c r="E11" s="1423"/>
      <c r="F11" s="64"/>
      <c r="G11" s="64"/>
      <c r="H11" s="64"/>
      <c r="I11" s="83"/>
      <c r="J11" s="63"/>
    </row>
    <row r="12" spans="2:13" ht="17.45" customHeight="1">
      <c r="B12" s="989"/>
      <c r="C12" s="133" t="s">
        <v>87</v>
      </c>
      <c r="D12" s="1441" t="s">
        <v>366</v>
      </c>
      <c r="E12" s="1441"/>
      <c r="F12" s="64"/>
      <c r="G12" s="64"/>
      <c r="H12" s="64"/>
      <c r="I12" s="83"/>
      <c r="J12" s="63"/>
    </row>
    <row r="13" spans="2:13" ht="17.45" customHeight="1">
      <c r="B13" s="989"/>
      <c r="C13" s="133" t="s">
        <v>89</v>
      </c>
      <c r="D13" s="1441" t="s">
        <v>367</v>
      </c>
      <c r="E13" s="1441"/>
      <c r="F13" s="64"/>
      <c r="G13" s="64"/>
      <c r="H13" s="64"/>
      <c r="I13" s="64"/>
      <c r="J13" s="84"/>
    </row>
    <row r="14" spans="2:13" ht="17.45" customHeight="1" thickBot="1">
      <c r="B14" s="991"/>
      <c r="C14" s="151" t="s">
        <v>91</v>
      </c>
      <c r="D14" s="1443" t="s">
        <v>368</v>
      </c>
      <c r="E14" s="1444"/>
      <c r="F14" s="85"/>
      <c r="G14" s="85"/>
      <c r="H14" s="64"/>
      <c r="I14" s="64"/>
      <c r="J14" s="67"/>
    </row>
    <row r="15" spans="2:13" ht="17.45" customHeight="1">
      <c r="B15" s="1455" t="s">
        <v>10</v>
      </c>
      <c r="C15" s="1435" t="s">
        <v>369</v>
      </c>
      <c r="D15" s="1436"/>
      <c r="E15" s="1437"/>
      <c r="F15" s="1446" t="s">
        <v>359</v>
      </c>
      <c r="G15" s="1447"/>
      <c r="H15" s="1447"/>
      <c r="I15" s="1447"/>
      <c r="J15" s="1448"/>
    </row>
    <row r="16" spans="2:13" ht="17.45" customHeight="1">
      <c r="B16" s="1456"/>
      <c r="C16" s="1330"/>
      <c r="D16" s="1331"/>
      <c r="E16" s="1439"/>
      <c r="F16" s="184">
        <v>2020</v>
      </c>
      <c r="G16" s="184">
        <v>2021</v>
      </c>
      <c r="H16" s="184">
        <v>2022</v>
      </c>
      <c r="I16" s="185">
        <v>2023</v>
      </c>
      <c r="J16" s="186" t="s">
        <v>360</v>
      </c>
    </row>
    <row r="17" spans="2:24" ht="17.45" customHeight="1">
      <c r="B17" s="1456"/>
      <c r="C17" s="133" t="s">
        <v>85</v>
      </c>
      <c r="D17" s="1441" t="s">
        <v>370</v>
      </c>
      <c r="E17" s="1441"/>
      <c r="F17" s="64"/>
      <c r="G17" s="64"/>
      <c r="H17" s="64"/>
      <c r="I17" s="83"/>
      <c r="J17" s="63"/>
    </row>
    <row r="18" spans="2:24" ht="17.45" customHeight="1">
      <c r="B18" s="1456"/>
      <c r="C18" s="133" t="s">
        <v>86</v>
      </c>
      <c r="D18" s="1441" t="s">
        <v>371</v>
      </c>
      <c r="E18" s="1441"/>
      <c r="F18" s="64"/>
      <c r="G18" s="64"/>
      <c r="H18" s="64"/>
      <c r="I18" s="83"/>
      <c r="J18" s="63"/>
    </row>
    <row r="19" spans="2:24" ht="17.45" customHeight="1">
      <c r="B19" s="1456"/>
      <c r="C19" s="133" t="s">
        <v>87</v>
      </c>
      <c r="D19" s="1441" t="s">
        <v>372</v>
      </c>
      <c r="E19" s="1441"/>
      <c r="F19" s="64"/>
      <c r="G19" s="64"/>
      <c r="H19" s="64"/>
      <c r="I19" s="83"/>
      <c r="J19" s="63"/>
    </row>
    <row r="20" spans="2:24" ht="17.45" customHeight="1">
      <c r="B20" s="1456"/>
      <c r="C20" s="133" t="s">
        <v>89</v>
      </c>
      <c r="D20" s="1441" t="s">
        <v>373</v>
      </c>
      <c r="E20" s="1441"/>
      <c r="F20" s="64"/>
      <c r="G20" s="64"/>
      <c r="H20" s="64"/>
      <c r="I20" s="83"/>
      <c r="J20" s="63"/>
    </row>
    <row r="21" spans="2:24" ht="17.45" customHeight="1">
      <c r="B21" s="1456"/>
      <c r="C21" s="133" t="s">
        <v>91</v>
      </c>
      <c r="D21" s="1441" t="s">
        <v>374</v>
      </c>
      <c r="E21" s="1441"/>
      <c r="F21" s="64"/>
      <c r="G21" s="64"/>
      <c r="H21" s="64"/>
      <c r="I21" s="83"/>
      <c r="J21" s="63"/>
    </row>
    <row r="22" spans="2:24" ht="17.45" customHeight="1">
      <c r="B22" s="1456"/>
      <c r="C22" s="133" t="s">
        <v>92</v>
      </c>
      <c r="D22" s="1441" t="s">
        <v>375</v>
      </c>
      <c r="E22" s="1441"/>
      <c r="F22" s="64"/>
      <c r="G22" s="64"/>
      <c r="H22" s="64"/>
      <c r="I22" s="83"/>
      <c r="J22" s="63"/>
    </row>
    <row r="23" spans="2:24" ht="17.45" customHeight="1">
      <c r="B23" s="1457"/>
      <c r="C23" s="134" t="s">
        <v>93</v>
      </c>
      <c r="D23" s="1441" t="s">
        <v>376</v>
      </c>
      <c r="E23" s="1441"/>
      <c r="F23" s="85"/>
      <c r="G23" s="85"/>
      <c r="H23" s="85"/>
      <c r="I23" s="86"/>
      <c r="J23" s="84"/>
    </row>
    <row r="24" spans="2:24" ht="17.45" customHeight="1" thickBot="1">
      <c r="B24" s="1458"/>
      <c r="C24" s="151" t="s">
        <v>102</v>
      </c>
      <c r="D24" s="1443" t="s">
        <v>377</v>
      </c>
      <c r="E24" s="1444"/>
      <c r="F24" s="66"/>
      <c r="G24" s="66"/>
      <c r="H24" s="66"/>
      <c r="I24" s="87"/>
      <c r="J24" s="65"/>
      <c r="R24" s="62"/>
    </row>
    <row r="25" spans="2:24" ht="17.45" customHeight="1">
      <c r="B25" s="1218" t="s">
        <v>12</v>
      </c>
      <c r="C25" s="1435" t="s">
        <v>322</v>
      </c>
      <c r="D25" s="1436"/>
      <c r="E25" s="1436"/>
      <c r="F25" s="1446" t="s">
        <v>359</v>
      </c>
      <c r="G25" s="1447"/>
      <c r="H25" s="1447"/>
      <c r="I25" s="1447"/>
      <c r="J25" s="1448"/>
    </row>
    <row r="26" spans="2:24" ht="17.45" customHeight="1">
      <c r="B26" s="1459"/>
      <c r="C26" s="1330"/>
      <c r="D26" s="1331"/>
      <c r="E26" s="1331"/>
      <c r="F26" s="184">
        <v>2020</v>
      </c>
      <c r="G26" s="184">
        <v>2021</v>
      </c>
      <c r="H26" s="184">
        <v>2022</v>
      </c>
      <c r="I26" s="185">
        <v>2023</v>
      </c>
      <c r="J26" s="186" t="s">
        <v>360</v>
      </c>
    </row>
    <row r="27" spans="2:24" ht="17.45" customHeight="1">
      <c r="B27" s="1297"/>
      <c r="C27" s="1464" t="s">
        <v>85</v>
      </c>
      <c r="D27" s="1445" t="s">
        <v>378</v>
      </c>
      <c r="E27" s="1423"/>
      <c r="F27" s="64"/>
      <c r="G27" s="64"/>
      <c r="H27" s="64"/>
      <c r="I27" s="83"/>
      <c r="J27" s="63"/>
    </row>
    <row r="28" spans="2:24" ht="17.45" customHeight="1">
      <c r="B28" s="1460"/>
      <c r="C28" s="1465"/>
      <c r="D28" s="259" t="s">
        <v>363</v>
      </c>
      <c r="E28" s="152" t="s">
        <v>379</v>
      </c>
      <c r="F28" s="518"/>
      <c r="G28" s="518"/>
      <c r="H28" s="518"/>
      <c r="I28" s="519"/>
      <c r="J28" s="520"/>
    </row>
    <row r="29" spans="2:24" ht="17.45" customHeight="1">
      <c r="B29" s="1460"/>
      <c r="C29" s="1466"/>
      <c r="D29" s="259" t="s">
        <v>364</v>
      </c>
      <c r="E29" s="152" t="s">
        <v>380</v>
      </c>
      <c r="F29" s="518"/>
      <c r="G29" s="518"/>
      <c r="H29" s="518"/>
      <c r="I29" s="519"/>
      <c r="J29" s="520"/>
    </row>
    <row r="30" spans="2:24" ht="17.45" customHeight="1" thickBot="1">
      <c r="B30" s="1461"/>
      <c r="C30" s="153" t="s">
        <v>86</v>
      </c>
      <c r="D30" s="1462" t="s">
        <v>381</v>
      </c>
      <c r="E30" s="1463"/>
      <c r="F30" s="85"/>
      <c r="G30" s="85"/>
      <c r="H30" s="85"/>
      <c r="I30" s="86"/>
      <c r="J30" s="84"/>
    </row>
    <row r="31" spans="2:24" ht="41.45" customHeight="1" thickBot="1">
      <c r="B31" s="181" t="s">
        <v>13</v>
      </c>
      <c r="C31" s="74" t="s">
        <v>85</v>
      </c>
      <c r="D31" s="1449" t="s">
        <v>382</v>
      </c>
      <c r="E31" s="1450"/>
      <c r="F31" s="1450"/>
      <c r="G31" s="1450"/>
      <c r="H31" s="1451"/>
      <c r="I31" s="1452"/>
      <c r="J31" s="1453"/>
      <c r="O31" s="80"/>
      <c r="P31" s="80"/>
      <c r="Q31" s="80"/>
      <c r="R31" s="80"/>
      <c r="S31" s="80"/>
      <c r="T31" s="80"/>
      <c r="U31" s="80"/>
      <c r="V31" s="80"/>
      <c r="W31" s="80"/>
      <c r="X31" s="80"/>
    </row>
    <row r="32" spans="2:24" ht="33.75" customHeight="1" thickBot="1">
      <c r="B32" s="800" t="s">
        <v>105</v>
      </c>
      <c r="C32" s="801"/>
      <c r="D32" s="1454"/>
      <c r="E32" s="1072"/>
      <c r="F32" s="950"/>
      <c r="G32" s="950"/>
      <c r="H32" s="950"/>
      <c r="I32" s="950"/>
      <c r="J32" s="951"/>
      <c r="O32" s="55"/>
      <c r="P32" s="55"/>
      <c r="Q32" s="55"/>
      <c r="R32" s="80"/>
      <c r="S32" s="80"/>
      <c r="T32" s="80"/>
      <c r="U32" s="80"/>
      <c r="V32" s="80"/>
      <c r="W32" s="80"/>
      <c r="X32" s="80"/>
    </row>
    <row r="33" spans="2:24" ht="17.45" customHeight="1" thickBot="1">
      <c r="B33" s="1293" t="s">
        <v>5</v>
      </c>
      <c r="C33" s="1294"/>
      <c r="D33" s="1294"/>
      <c r="E33" s="1294"/>
      <c r="F33" s="1294"/>
      <c r="G33" s="1294"/>
      <c r="H33" s="1294"/>
      <c r="I33" s="1294"/>
      <c r="J33" s="1440"/>
      <c r="O33" s="80"/>
      <c r="P33" s="55"/>
      <c r="Q33" s="80"/>
      <c r="R33" s="80"/>
      <c r="S33" s="80"/>
      <c r="T33" s="80"/>
      <c r="U33" s="80"/>
      <c r="V33" s="80"/>
      <c r="W33" s="80"/>
      <c r="X33" s="80"/>
    </row>
    <row r="34" spans="2:24" ht="14.1" customHeight="1">
      <c r="O34" s="80"/>
      <c r="P34" s="80"/>
      <c r="Q34" s="80"/>
      <c r="R34" s="80"/>
      <c r="S34" s="80"/>
      <c r="T34" s="80"/>
      <c r="U34" s="80"/>
      <c r="V34" s="80"/>
      <c r="W34" s="80"/>
      <c r="X34" s="80"/>
    </row>
    <row r="35" spans="2:24" ht="15">
      <c r="O35" s="80"/>
      <c r="P35" s="80"/>
      <c r="Q35" s="80"/>
      <c r="R35" s="80"/>
      <c r="S35" s="80"/>
      <c r="T35" s="80"/>
      <c r="U35" s="80"/>
      <c r="V35" s="80"/>
      <c r="W35" s="80"/>
      <c r="X35" s="80"/>
    </row>
    <row r="36" spans="2:24" ht="15">
      <c r="O36" s="80"/>
      <c r="P36" s="80"/>
      <c r="Q36" s="80"/>
      <c r="R36" s="80"/>
      <c r="S36" s="80"/>
      <c r="T36" s="80"/>
      <c r="U36" s="80"/>
      <c r="V36" s="80"/>
      <c r="W36" s="80"/>
      <c r="X36" s="80"/>
    </row>
    <row r="37" spans="2:24" ht="15.75" thickBot="1">
      <c r="O37" s="80"/>
      <c r="P37" s="80"/>
      <c r="Q37" s="80"/>
      <c r="R37" s="80"/>
      <c r="S37" s="80"/>
      <c r="T37" s="80"/>
      <c r="U37" s="80"/>
      <c r="V37" s="80"/>
      <c r="W37" s="80"/>
      <c r="X37" s="80"/>
    </row>
    <row r="47" spans="2:24" ht="14.45" customHeight="1"/>
  </sheetData>
  <sheetProtection algorithmName="SHA-512" hashValue="aGjn4XiazWNJGQrrtuwJUK4R2yyFr8PqN5ZVy5IVBu8yGjuUH39x508wUvLgxmFh3QdQKAgZbf1MGymLNFDkLg==" saltValue="sZnplk65JkJ13cG/bpgzFQ==" spinCount="100000" sheet="1" objects="1" scenarios="1"/>
  <mergeCells count="40">
    <mergeCell ref="D31:H31"/>
    <mergeCell ref="I31:J31"/>
    <mergeCell ref="B32:D32"/>
    <mergeCell ref="E32:J32"/>
    <mergeCell ref="B15:B24"/>
    <mergeCell ref="B25:B30"/>
    <mergeCell ref="D17:E17"/>
    <mergeCell ref="D27:E27"/>
    <mergeCell ref="C15:E16"/>
    <mergeCell ref="D18:E18"/>
    <mergeCell ref="D20:E20"/>
    <mergeCell ref="D24:E24"/>
    <mergeCell ref="D30:E30"/>
    <mergeCell ref="C27:C29"/>
    <mergeCell ref="F25:J25"/>
    <mergeCell ref="D22:E22"/>
    <mergeCell ref="L8:M8"/>
    <mergeCell ref="L9:M9"/>
    <mergeCell ref="C6:E7"/>
    <mergeCell ref="B33:J33"/>
    <mergeCell ref="D19:E19"/>
    <mergeCell ref="D21:E21"/>
    <mergeCell ref="D23:E23"/>
    <mergeCell ref="L7:M7"/>
    <mergeCell ref="B6:B14"/>
    <mergeCell ref="D14:E14"/>
    <mergeCell ref="D12:E12"/>
    <mergeCell ref="D13:E13"/>
    <mergeCell ref="D11:E11"/>
    <mergeCell ref="F6:J6"/>
    <mergeCell ref="F15:J15"/>
    <mergeCell ref="C25:E26"/>
    <mergeCell ref="D8:E8"/>
    <mergeCell ref="B2:D2"/>
    <mergeCell ref="B3:J3"/>
    <mergeCell ref="B4:B5"/>
    <mergeCell ref="D5:E5"/>
    <mergeCell ref="C4:J4"/>
    <mergeCell ref="F5:G5"/>
    <mergeCell ref="C8:C10"/>
  </mergeCells>
  <dataValidations count="4">
    <dataValidation allowBlank="1" showInputMessage="1" showErrorMessage="1" promptTitle="Total API and/or KSM Sales" prompt="Estimate the percentage of your sales attributable to the APIs and/or KSMs mentioned in this survey._x000a_" sqref="E9" xr:uid="{7271D053-69AE-40CC-8CFA-9884E1D9BD71}"/>
    <dataValidation allowBlank="1" showInputMessage="1" showErrorMessage="1" promptTitle="U.S. API and/or KSM Sales" prompt="Estimate the percentage of your sales for the APIs and/or KSMs mentioned in this survey attributable to U.S. customers. _x000a_" sqref="E10" xr:uid="{ED478AF2-7A89-41BE-A32B-6D57A301E603}"/>
    <dataValidation type="whole" allowBlank="1" showInputMessage="1" showErrorMessage="1" sqref="F11:J14 F17:J24 F8:J8 F27:J27 F30:J30" xr:uid="{32D3A104-0280-441F-9141-A47329E97C17}">
      <formula1>-99999999999999</formula1>
      <formula2>9999999999999990</formula2>
    </dataValidation>
    <dataValidation type="decimal" allowBlank="1" showInputMessage="1" showErrorMessage="1" sqref="F9:J10 F28:J29" xr:uid="{1B132D23-3520-4475-AC1C-8AFC0DCE6160}">
      <formula1>0</formula1>
      <formula2>1</formula2>
    </dataValidation>
  </dataValidations>
  <hyperlinks>
    <hyperlink ref="J2" location="'14. Business Challenges'!A1" display="Next Page" xr:uid="{07651885-6CBD-4259-94BD-5FEFFC75E11B}"/>
    <hyperlink ref="B2:D2" location="'12. Government Support'!A1" display="Previous Page" xr:uid="{21E94110-0BFF-4D4A-951F-83CB5778DB83}"/>
  </hyperlinks>
  <printOptions horizontalCentered="1" verticalCentered="1"/>
  <pageMargins left="0.7" right="0.7" top="0.75" bottom="0.75" header="0.3" footer="0.3"/>
  <pageSetup orientation="landscape" r:id="rId1"/>
  <ignoredErrors>
    <ignoredError sqref="C8 C11:C14 D9:D10 C17:C24 C30:C31 D28:D29 C27 C5" numberStoredAsText="1"/>
  </ignoredErrors>
  <extLst>
    <ext xmlns:x14="http://schemas.microsoft.com/office/spreadsheetml/2009/9/main" uri="{CCE6A557-97BC-4b89-ADB6-D9C93CAAB3DF}">
      <x14:dataValidations xmlns:xm="http://schemas.microsoft.com/office/excel/2006/main" count="2">
        <x14:dataValidation type="list" allowBlank="1" showInputMessage="1" showErrorMessage="1" xr:uid="{22AD5A2A-409F-42B7-BB80-E8E47ED52710}">
          <x14:formula1>
            <xm:f>'New Lists'!$BS$2:$BS$11</xm:f>
          </x14:formula1>
          <xm:sqref>I31</xm:sqref>
        </x14:dataValidation>
        <x14:dataValidation type="list" allowBlank="1" showInputMessage="1" showErrorMessage="1" xr:uid="{838E34A3-95DD-45EF-9564-6E7BCC3F21AF}">
          <x14:formula1>
            <xm:f>'New Lists'!$AR$2:$AR$3</xm:f>
          </x14:formula1>
          <xm:sqref>F5:G5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E660F-F033-4BE9-9480-AC5108DFA292}">
  <dimension ref="B1:D25"/>
  <sheetViews>
    <sheetView showGridLines="0" zoomScaleNormal="100" workbookViewId="0"/>
  </sheetViews>
  <sheetFormatPr defaultRowHeight="15"/>
  <cols>
    <col min="1" max="1" width="5.140625" customWidth="1"/>
    <col min="2" max="2" width="7.5703125" customWidth="1"/>
    <col min="3" max="3" width="61.5703125" customWidth="1"/>
    <col min="4" max="4" width="9.42578125" customWidth="1"/>
  </cols>
  <sheetData>
    <row r="1" spans="2:4" ht="15.75" thickBot="1">
      <c r="B1" s="685"/>
      <c r="C1" s="685"/>
      <c r="D1" s="685"/>
    </row>
    <row r="2" spans="2:4" s="5" customFormat="1" ht="13.5" thickBot="1">
      <c r="B2" s="193" t="s">
        <v>6</v>
      </c>
      <c r="C2" s="73"/>
      <c r="D2" s="194" t="s">
        <v>0</v>
      </c>
    </row>
    <row r="3" spans="2:4">
      <c r="B3" s="686" t="s">
        <v>1264</v>
      </c>
      <c r="C3" s="687"/>
      <c r="D3" s="688"/>
    </row>
    <row r="4" spans="2:4">
      <c r="B4" s="197" t="s">
        <v>1266</v>
      </c>
      <c r="C4" s="689" t="s">
        <v>1267</v>
      </c>
      <c r="D4" s="690"/>
    </row>
    <row r="5" spans="2:4">
      <c r="B5" s="197" t="s">
        <v>1268</v>
      </c>
      <c r="C5" s="689" t="s">
        <v>1264</v>
      </c>
      <c r="D5" s="690"/>
    </row>
    <row r="6" spans="2:4">
      <c r="B6" s="197" t="s">
        <v>1269</v>
      </c>
      <c r="C6" s="689" t="s">
        <v>7</v>
      </c>
      <c r="D6" s="690"/>
    </row>
    <row r="7" spans="2:4">
      <c r="B7" s="197" t="s">
        <v>1270</v>
      </c>
      <c r="C7" s="676" t="s">
        <v>15</v>
      </c>
      <c r="D7" s="677"/>
    </row>
    <row r="8" spans="2:4">
      <c r="B8" s="198" t="s">
        <v>85</v>
      </c>
      <c r="C8" s="676" t="s">
        <v>1271</v>
      </c>
      <c r="D8" s="677"/>
    </row>
    <row r="9" spans="2:4">
      <c r="B9" s="198" t="s">
        <v>86</v>
      </c>
      <c r="C9" s="676" t="s">
        <v>1272</v>
      </c>
      <c r="D9" s="677"/>
    </row>
    <row r="10" spans="2:4">
      <c r="B10" s="198" t="s">
        <v>1273</v>
      </c>
      <c r="C10" s="676" t="s">
        <v>1846</v>
      </c>
      <c r="D10" s="677"/>
    </row>
    <row r="11" spans="2:4" s="289" customFormat="1">
      <c r="B11" s="198" t="s">
        <v>1274</v>
      </c>
      <c r="C11" s="647" t="s">
        <v>1847</v>
      </c>
      <c r="D11" s="648"/>
    </row>
    <row r="12" spans="2:4">
      <c r="B12" s="198" t="s">
        <v>1652</v>
      </c>
      <c r="C12" s="676" t="s">
        <v>1848</v>
      </c>
      <c r="D12" s="677"/>
    </row>
    <row r="13" spans="2:4">
      <c r="B13" s="198" t="s">
        <v>1275</v>
      </c>
      <c r="C13" s="676" t="s">
        <v>1690</v>
      </c>
      <c r="D13" s="677"/>
    </row>
    <row r="14" spans="2:4">
      <c r="B14" s="198" t="s">
        <v>91</v>
      </c>
      <c r="C14" s="676" t="s">
        <v>1849</v>
      </c>
      <c r="D14" s="677"/>
    </row>
    <row r="15" spans="2:4">
      <c r="B15" s="198" t="s">
        <v>1277</v>
      </c>
      <c r="C15" s="676" t="s">
        <v>1279</v>
      </c>
      <c r="D15" s="677"/>
    </row>
    <row r="16" spans="2:4">
      <c r="B16" s="198" t="s">
        <v>93</v>
      </c>
      <c r="C16" s="676" t="s">
        <v>1651</v>
      </c>
      <c r="D16" s="677"/>
    </row>
    <row r="17" spans="2:4">
      <c r="B17" s="198" t="s">
        <v>102</v>
      </c>
      <c r="C17" s="676" t="s">
        <v>544</v>
      </c>
      <c r="D17" s="677"/>
    </row>
    <row r="18" spans="2:4" s="55" customFormat="1">
      <c r="B18" s="198" t="s">
        <v>103</v>
      </c>
      <c r="C18" s="676" t="s">
        <v>1278</v>
      </c>
      <c r="D18" s="677"/>
    </row>
    <row r="19" spans="2:4">
      <c r="B19" s="198" t="s">
        <v>104</v>
      </c>
      <c r="C19" s="676" t="s">
        <v>335</v>
      </c>
      <c r="D19" s="677"/>
    </row>
    <row r="20" spans="2:4">
      <c r="B20" s="198" t="s">
        <v>323</v>
      </c>
      <c r="C20" s="676" t="s">
        <v>1276</v>
      </c>
      <c r="D20" s="677"/>
    </row>
    <row r="21" spans="2:4">
      <c r="B21" s="198" t="s">
        <v>324</v>
      </c>
      <c r="C21" s="676" t="s">
        <v>1280</v>
      </c>
      <c r="D21" s="677"/>
    </row>
    <row r="22" spans="2:4">
      <c r="B22" s="198" t="s">
        <v>325</v>
      </c>
      <c r="C22" s="676" t="s">
        <v>355</v>
      </c>
      <c r="D22" s="677"/>
    </row>
    <row r="23" spans="2:4">
      <c r="B23" s="198" t="s">
        <v>326</v>
      </c>
      <c r="C23" s="678" t="s">
        <v>1281</v>
      </c>
      <c r="D23" s="679"/>
    </row>
    <row r="24" spans="2:4" ht="15.75" thickBot="1">
      <c r="B24" s="198" t="s">
        <v>327</v>
      </c>
      <c r="C24" s="680" t="s">
        <v>411</v>
      </c>
      <c r="D24" s="681"/>
    </row>
    <row r="25" spans="2:4" ht="15.75" thickBot="1">
      <c r="B25" s="682" t="s">
        <v>5</v>
      </c>
      <c r="C25" s="683"/>
      <c r="D25" s="684"/>
    </row>
  </sheetData>
  <sheetProtection algorithmName="SHA-512" hashValue="XLKxKwaXdtaWTGxr03LMqdw1o8G0qzDVNmZTdZaTY3NJ8B7ZuAKE1pQgy+7++5JuALXK7FZ8fQPPLU5CG6BBlg==" saltValue="uYXn1IA0d0ntIlFlo4JVnQ==" spinCount="100000" sheet="1" objects="1" scenarios="1"/>
  <mergeCells count="23">
    <mergeCell ref="C15:D15"/>
    <mergeCell ref="B1:D1"/>
    <mergeCell ref="C8:D8"/>
    <mergeCell ref="B3:D3"/>
    <mergeCell ref="C4:D4"/>
    <mergeCell ref="C5:D5"/>
    <mergeCell ref="C6:D6"/>
    <mergeCell ref="C7:D7"/>
    <mergeCell ref="C9:D9"/>
    <mergeCell ref="C10:D10"/>
    <mergeCell ref="C12:D12"/>
    <mergeCell ref="C13:D13"/>
    <mergeCell ref="C14:D14"/>
    <mergeCell ref="C20:D20"/>
    <mergeCell ref="C16:D16"/>
    <mergeCell ref="C17:D17"/>
    <mergeCell ref="C18:D18"/>
    <mergeCell ref="C19:D19"/>
    <mergeCell ref="C22:D22"/>
    <mergeCell ref="C23:D23"/>
    <mergeCell ref="C24:D24"/>
    <mergeCell ref="B25:D25"/>
    <mergeCell ref="C21:D21"/>
  </mergeCells>
  <hyperlinks>
    <hyperlink ref="C4:D4" location="'i. Cover Page'!A1" display="Cover Page" xr:uid="{9AA6A85C-5CAF-49D2-B00E-50BB42CAE376}"/>
    <hyperlink ref="C5:D5" location="'ii. Table of Contents'!A1" display="Table of Contents" xr:uid="{4858ECF4-72E7-4E67-9687-B864A1463C78}"/>
    <hyperlink ref="C6:D6" location="'iii. General Instructions'!A1" display="General Instructions" xr:uid="{2E64289F-AD8D-4548-B3BA-44892934C598}"/>
    <hyperlink ref="C7:D7" location="'iv. Definitions'!A1" display="Definitions" xr:uid="{08144DBF-1C20-4566-B313-60F2A0753852}"/>
    <hyperlink ref="C8:D8" location="'1. Organization Information'!A1" display="Organization Information" xr:uid="{F9BD4DE1-6BE0-4A4D-A736-AB0788FB2429}"/>
    <hyperlink ref="C9:D9" location="'2. Facility Information'!A1" display="Facility Information" xr:uid="{8C6249C0-9DA0-4814-A578-C5267EEAD9C0}"/>
    <hyperlink ref="C10:D10" location="'3a. Capabilities'!A1" display="Product Capabilities" xr:uid="{13B4C9C7-6B42-4078-9278-616D6FF2B1F8}"/>
    <hyperlink ref="C12:D12" location="'3c. Inputs'!A1" display="Inputs" xr:uid="{8F82F9FB-C349-40A1-8D8B-E79BC4FD1E78}"/>
    <hyperlink ref="C13:D13" location="'4. KSM Capabilities'!A1" display="Key Starting Materials (KSM) Capabilities" xr:uid="{3CA262FF-9624-4ADA-817D-FCC2261DBD5D}"/>
    <hyperlink ref="C14:D14" location="'5. Suppliers'!A1" display="Suppliers" xr:uid="{E5D02589-9AA1-4782-915C-559337587CC7}"/>
    <hyperlink ref="C20:D20" location="'11. Capital Equipment'!A1" display="Capital Equipment" xr:uid="{02B14BC2-D837-45DA-A1C8-F69ABA4063ED}"/>
    <hyperlink ref="C16:D16" location="'7. Supply Chain Practices'!A1" display="Supply Chain Practices" xr:uid="{E82AB1BF-2BEE-40E7-9D8B-A3FFA25CE1B2}"/>
    <hyperlink ref="C17:D17" location="'8. Quality'!A1" display="Quality Control" xr:uid="{100604A5-6A9C-47D5-A062-02C2D3A394AF}"/>
    <hyperlink ref="C18:D18" location="'9. Research and Technology'!A1" display="Research and Technology" xr:uid="{005129C4-08A6-4384-AA1A-51D4CC46176A}"/>
    <hyperlink ref="C19:D19" location="'10. Employment'!A1" display="Employment" xr:uid="{DCC15213-531A-4AA4-B156-45AE62447D86}"/>
    <hyperlink ref="C15:D15" location="'6. Customers'!A1" display="Customers" xr:uid="{679301B9-E096-4B71-9F45-8BD76D3C7953}"/>
    <hyperlink ref="C21:D21" location="'12. Government Support'!A1" display="Government Support" xr:uid="{F7F8155A-3B16-447A-AE67-35432742EC55}"/>
    <hyperlink ref="C22:D22" location="'13. Financials'!A1" display="Financials" xr:uid="{2B94F31D-7145-4A6D-89F6-80F6422577E9}"/>
    <hyperlink ref="C24:D24" location="'15. Certification'!A1" display="Certification" xr:uid="{A6A555B0-21A1-4B82-A626-C06ED12812F4}"/>
    <hyperlink ref="B2" location="'i. Cover Page'!A1" display="Previous Page" xr:uid="{99378577-5E0F-4D9E-BB55-CE04C8AEE8FB}"/>
    <hyperlink ref="D2" location="'iii. General Instructions'!A1" display="Next Page" xr:uid="{B16CF54C-2527-44DD-B1CF-B5374088B2EC}"/>
    <hyperlink ref="C11" location="'3b. Manufacturing Capacity'!A1" display="Manufacturing Capacity" xr:uid="{D47F2B15-8C14-4A6E-8F8D-A0C3761FC11D}"/>
    <hyperlink ref="C23:D23" location="'14. Business Challenges'!A1" display="Business Challenges" xr:uid="{AF0D8587-5103-4B4E-86DB-8D160DBA1B6D}"/>
  </hyperlinks>
  <pageMargins left="0.7" right="0.7" top="0.75" bottom="0.75" header="0.3" footer="0.3"/>
  <pageSetup orientation="portrait" r:id="rId1"/>
  <ignoredErrors>
    <ignoredError sqref="B13:B24 B8:B10"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CEC24-7809-4A91-B07C-D54B3C33C2A3}">
  <dimension ref="B1:R53"/>
  <sheetViews>
    <sheetView showGridLines="0" zoomScale="80" zoomScaleNormal="80" workbookViewId="0"/>
  </sheetViews>
  <sheetFormatPr defaultColWidth="9.140625" defaultRowHeight="12.75"/>
  <cols>
    <col min="1" max="1" width="8.85546875" style="10" customWidth="1"/>
    <col min="2" max="2" width="3.42578125" style="10" customWidth="1"/>
    <col min="3" max="3" width="2.5703125" style="10" customWidth="1"/>
    <col min="4" max="4" width="9.140625" style="10"/>
    <col min="5" max="5" width="37.140625" style="10" customWidth="1"/>
    <col min="6" max="8" width="9.5703125" style="10" customWidth="1"/>
    <col min="9" max="10" width="9.140625" style="10"/>
    <col min="11" max="11" width="12.42578125" style="10" customWidth="1"/>
    <col min="12" max="12" width="21.5703125" style="10" customWidth="1"/>
    <col min="13" max="13" width="46.85546875" style="10" customWidth="1"/>
    <col min="14" max="15" width="0" style="10" hidden="1" customWidth="1"/>
    <col min="16" max="16384" width="9.140625" style="10"/>
  </cols>
  <sheetData>
    <row r="1" spans="2:17" ht="13.5" thickBot="1"/>
    <row r="2" spans="2:17" ht="15" customHeight="1" thickBot="1">
      <c r="B2" s="750" t="s">
        <v>6</v>
      </c>
      <c r="C2" s="751"/>
      <c r="D2" s="751"/>
      <c r="E2" s="751"/>
      <c r="F2" s="1499"/>
      <c r="G2" s="1499"/>
      <c r="H2" s="1499"/>
      <c r="I2" s="1499"/>
      <c r="J2" s="1499"/>
      <c r="K2" s="1499"/>
      <c r="L2" s="27"/>
      <c r="M2" s="47" t="s">
        <v>0</v>
      </c>
    </row>
    <row r="3" spans="2:17" ht="20.100000000000001" customHeight="1" thickBot="1">
      <c r="B3" s="1504" t="s">
        <v>1692</v>
      </c>
      <c r="C3" s="1505"/>
      <c r="D3" s="1505"/>
      <c r="E3" s="1505"/>
      <c r="F3" s="1505"/>
      <c r="G3" s="1505"/>
      <c r="H3" s="1505"/>
      <c r="I3" s="1505"/>
      <c r="J3" s="1505"/>
      <c r="K3" s="1505"/>
      <c r="L3" s="1505"/>
      <c r="M3" s="1506"/>
    </row>
    <row r="4" spans="2:17" ht="69" customHeight="1">
      <c r="B4" s="1502" t="s">
        <v>1521</v>
      </c>
      <c r="C4" s="866" t="s">
        <v>1700</v>
      </c>
      <c r="D4" s="866"/>
      <c r="E4" s="866"/>
      <c r="F4" s="866"/>
      <c r="G4" s="866"/>
      <c r="H4" s="866"/>
      <c r="I4" s="866"/>
      <c r="J4" s="866"/>
      <c r="K4" s="866"/>
      <c r="L4" s="866"/>
      <c r="M4" s="867"/>
      <c r="Q4" s="5"/>
    </row>
    <row r="5" spans="2:17" ht="17.100000000000001" customHeight="1">
      <c r="B5" s="1503"/>
      <c r="C5" s="1494" t="s">
        <v>383</v>
      </c>
      <c r="D5" s="1494"/>
      <c r="E5" s="1494"/>
      <c r="F5" s="1494" t="s">
        <v>1698</v>
      </c>
      <c r="G5" s="1494"/>
      <c r="H5" s="1494" t="s">
        <v>1699</v>
      </c>
      <c r="I5" s="1494"/>
      <c r="J5" s="1500" t="s">
        <v>384</v>
      </c>
      <c r="K5" s="1500"/>
      <c r="L5" s="1500"/>
      <c r="M5" s="1501" t="s">
        <v>385</v>
      </c>
    </row>
    <row r="6" spans="2:17">
      <c r="B6" s="1503"/>
      <c r="C6" s="1494"/>
      <c r="D6" s="1494"/>
      <c r="E6" s="1494"/>
      <c r="F6" s="282" t="s">
        <v>386</v>
      </c>
      <c r="G6" s="283" t="s">
        <v>387</v>
      </c>
      <c r="H6" s="282" t="s">
        <v>386</v>
      </c>
      <c r="I6" s="283" t="s">
        <v>387</v>
      </c>
      <c r="J6" s="1500"/>
      <c r="K6" s="1500"/>
      <c r="L6" s="1500"/>
      <c r="M6" s="1501"/>
    </row>
    <row r="7" spans="2:17" ht="20.100000000000001" customHeight="1">
      <c r="B7" s="1503"/>
      <c r="C7" s="1495" t="s">
        <v>388</v>
      </c>
      <c r="D7" s="1496"/>
      <c r="E7" s="1496"/>
      <c r="F7" s="352"/>
      <c r="G7" s="352"/>
      <c r="H7" s="352"/>
      <c r="I7" s="352"/>
      <c r="J7" s="805"/>
      <c r="K7" s="805"/>
      <c r="L7" s="805"/>
      <c r="M7" s="284"/>
    </row>
    <row r="8" spans="2:17" ht="20.100000000000001" customHeight="1">
      <c r="B8" s="1503"/>
      <c r="C8" s="1495" t="s">
        <v>389</v>
      </c>
      <c r="D8" s="1496"/>
      <c r="E8" s="1496"/>
      <c r="F8" s="352"/>
      <c r="G8" s="352"/>
      <c r="H8" s="352"/>
      <c r="I8" s="352"/>
      <c r="J8" s="805"/>
      <c r="K8" s="805"/>
      <c r="L8" s="805"/>
      <c r="M8" s="284"/>
    </row>
    <row r="9" spans="2:17" ht="20.100000000000001" customHeight="1">
      <c r="B9" s="1503"/>
      <c r="C9" s="1495" t="s">
        <v>390</v>
      </c>
      <c r="D9" s="1496"/>
      <c r="E9" s="1496"/>
      <c r="F9" s="352"/>
      <c r="G9" s="352"/>
      <c r="H9" s="352"/>
      <c r="I9" s="352"/>
      <c r="J9" s="805"/>
      <c r="K9" s="805"/>
      <c r="L9" s="805"/>
      <c r="M9" s="284"/>
    </row>
    <row r="10" spans="2:17" ht="20.100000000000001" customHeight="1">
      <c r="B10" s="1503"/>
      <c r="C10" s="1495" t="s">
        <v>391</v>
      </c>
      <c r="D10" s="1496"/>
      <c r="E10" s="1496"/>
      <c r="F10" s="352"/>
      <c r="G10" s="352"/>
      <c r="H10" s="352"/>
      <c r="I10" s="352"/>
      <c r="J10" s="805"/>
      <c r="K10" s="805"/>
      <c r="L10" s="805"/>
      <c r="M10" s="284"/>
    </row>
    <row r="11" spans="2:17" ht="20.100000000000001" customHeight="1">
      <c r="B11" s="1503"/>
      <c r="C11" s="1495" t="s">
        <v>392</v>
      </c>
      <c r="D11" s="1496"/>
      <c r="E11" s="1496"/>
      <c r="F11" s="352"/>
      <c r="G11" s="352"/>
      <c r="H11" s="352"/>
      <c r="I11" s="352"/>
      <c r="J11" s="805"/>
      <c r="K11" s="805"/>
      <c r="L11" s="805"/>
      <c r="M11" s="284"/>
    </row>
    <row r="12" spans="2:17" ht="20.100000000000001" customHeight="1">
      <c r="B12" s="1503"/>
      <c r="C12" s="1495" t="s">
        <v>393</v>
      </c>
      <c r="D12" s="1496"/>
      <c r="E12" s="1496"/>
      <c r="F12" s="352"/>
      <c r="G12" s="352"/>
      <c r="H12" s="352"/>
      <c r="I12" s="352"/>
      <c r="J12" s="805"/>
      <c r="K12" s="805"/>
      <c r="L12" s="805"/>
      <c r="M12" s="284"/>
    </row>
    <row r="13" spans="2:17" ht="20.100000000000001" customHeight="1">
      <c r="B13" s="1503"/>
      <c r="C13" s="1495" t="s">
        <v>394</v>
      </c>
      <c r="D13" s="1496"/>
      <c r="E13" s="1496"/>
      <c r="F13" s="352"/>
      <c r="G13" s="352"/>
      <c r="H13" s="352"/>
      <c r="I13" s="352"/>
      <c r="J13" s="805"/>
      <c r="K13" s="805"/>
      <c r="L13" s="805"/>
      <c r="M13" s="284"/>
    </row>
    <row r="14" spans="2:17" ht="20.100000000000001" customHeight="1">
      <c r="B14" s="1503"/>
      <c r="C14" s="1495" t="s">
        <v>1543</v>
      </c>
      <c r="D14" s="1496"/>
      <c r="E14" s="1496"/>
      <c r="F14" s="352"/>
      <c r="G14" s="352"/>
      <c r="H14" s="352"/>
      <c r="I14" s="352"/>
      <c r="J14" s="805"/>
      <c r="K14" s="805"/>
      <c r="L14" s="805"/>
      <c r="M14" s="284"/>
    </row>
    <row r="15" spans="2:17" ht="20.100000000000001" customHeight="1">
      <c r="B15" s="1503"/>
      <c r="C15" s="1495" t="s">
        <v>395</v>
      </c>
      <c r="D15" s="1496"/>
      <c r="E15" s="1496"/>
      <c r="F15" s="352"/>
      <c r="G15" s="352"/>
      <c r="H15" s="352"/>
      <c r="I15" s="352"/>
      <c r="J15" s="805"/>
      <c r="K15" s="805"/>
      <c r="L15" s="805"/>
      <c r="M15" s="284"/>
    </row>
    <row r="16" spans="2:17" ht="20.100000000000001" customHeight="1">
      <c r="B16" s="1503"/>
      <c r="C16" s="1495" t="s">
        <v>396</v>
      </c>
      <c r="D16" s="1496"/>
      <c r="E16" s="1496"/>
      <c r="F16" s="352"/>
      <c r="G16" s="352"/>
      <c r="H16" s="352"/>
      <c r="I16" s="352"/>
      <c r="J16" s="805"/>
      <c r="K16" s="805"/>
      <c r="L16" s="805"/>
      <c r="M16" s="284"/>
    </row>
    <row r="17" spans="2:18" ht="20.100000000000001" customHeight="1">
      <c r="B17" s="1503"/>
      <c r="C17" s="1495" t="s">
        <v>397</v>
      </c>
      <c r="D17" s="1496"/>
      <c r="E17" s="1496"/>
      <c r="F17" s="352"/>
      <c r="G17" s="352"/>
      <c r="H17" s="352"/>
      <c r="I17" s="352"/>
      <c r="J17" s="805"/>
      <c r="K17" s="805"/>
      <c r="L17" s="805"/>
      <c r="M17" s="284"/>
    </row>
    <row r="18" spans="2:18" ht="20.100000000000001" customHeight="1">
      <c r="B18" s="1503"/>
      <c r="C18" s="1495" t="s">
        <v>398</v>
      </c>
      <c r="D18" s="1496"/>
      <c r="E18" s="1496"/>
      <c r="F18" s="352"/>
      <c r="G18" s="352"/>
      <c r="H18" s="352"/>
      <c r="I18" s="352"/>
      <c r="J18" s="805"/>
      <c r="K18" s="805"/>
      <c r="L18" s="805"/>
      <c r="M18" s="284"/>
    </row>
    <row r="19" spans="2:18" ht="20.100000000000001" customHeight="1">
      <c r="B19" s="1503"/>
      <c r="C19" s="1495" t="s">
        <v>1541</v>
      </c>
      <c r="D19" s="1496"/>
      <c r="E19" s="1496"/>
      <c r="F19" s="352"/>
      <c r="G19" s="352"/>
      <c r="H19" s="352"/>
      <c r="I19" s="352"/>
      <c r="J19" s="805"/>
      <c r="K19" s="805"/>
      <c r="L19" s="805"/>
      <c r="M19" s="284"/>
    </row>
    <row r="20" spans="2:18" ht="20.100000000000001" customHeight="1">
      <c r="B20" s="1503"/>
      <c r="C20" s="1495" t="s">
        <v>399</v>
      </c>
      <c r="D20" s="1496"/>
      <c r="E20" s="1496"/>
      <c r="F20" s="352"/>
      <c r="G20" s="352"/>
      <c r="H20" s="352"/>
      <c r="I20" s="352"/>
      <c r="J20" s="805"/>
      <c r="K20" s="805"/>
      <c r="L20" s="805"/>
      <c r="M20" s="284"/>
    </row>
    <row r="21" spans="2:18" ht="20.100000000000001" customHeight="1">
      <c r="B21" s="1503"/>
      <c r="C21" s="1495" t="s">
        <v>400</v>
      </c>
      <c r="D21" s="1496"/>
      <c r="E21" s="1496"/>
      <c r="F21" s="352"/>
      <c r="G21" s="352"/>
      <c r="H21" s="352"/>
      <c r="I21" s="352"/>
      <c r="J21" s="805"/>
      <c r="K21" s="805"/>
      <c r="L21" s="805"/>
      <c r="M21" s="284"/>
    </row>
    <row r="22" spans="2:18" ht="20.100000000000001" customHeight="1">
      <c r="B22" s="1503"/>
      <c r="C22" s="1495" t="s">
        <v>402</v>
      </c>
      <c r="D22" s="1496"/>
      <c r="E22" s="1496"/>
      <c r="F22" s="352"/>
      <c r="G22" s="352"/>
      <c r="H22" s="352"/>
      <c r="I22" s="352"/>
      <c r="J22" s="805"/>
      <c r="K22" s="805"/>
      <c r="L22" s="805"/>
      <c r="M22" s="284"/>
    </row>
    <row r="23" spans="2:18" ht="20.100000000000001" customHeight="1">
      <c r="B23" s="1503"/>
      <c r="C23" s="1495" t="s">
        <v>403</v>
      </c>
      <c r="D23" s="1496"/>
      <c r="E23" s="1496"/>
      <c r="F23" s="352"/>
      <c r="G23" s="352"/>
      <c r="H23" s="352"/>
      <c r="I23" s="352"/>
      <c r="J23" s="805"/>
      <c r="K23" s="805"/>
      <c r="L23" s="805"/>
      <c r="M23" s="284"/>
    </row>
    <row r="24" spans="2:18" ht="20.100000000000001" customHeight="1">
      <c r="B24" s="1503"/>
      <c r="C24" s="1495" t="s">
        <v>404</v>
      </c>
      <c r="D24" s="1496"/>
      <c r="E24" s="1496"/>
      <c r="F24" s="352"/>
      <c r="G24" s="352"/>
      <c r="H24" s="352"/>
      <c r="I24" s="352"/>
      <c r="J24" s="805"/>
      <c r="K24" s="805"/>
      <c r="L24" s="805"/>
      <c r="M24" s="284"/>
    </row>
    <row r="25" spans="2:18" ht="20.100000000000001" customHeight="1">
      <c r="B25" s="1503"/>
      <c r="C25" s="1495" t="s">
        <v>405</v>
      </c>
      <c r="D25" s="1496"/>
      <c r="E25" s="1496"/>
      <c r="F25" s="352"/>
      <c r="G25" s="352"/>
      <c r="H25" s="352"/>
      <c r="I25" s="352"/>
      <c r="J25" s="805"/>
      <c r="K25" s="805"/>
      <c r="L25" s="805"/>
      <c r="M25" s="284"/>
    </row>
    <row r="26" spans="2:18" ht="20.100000000000001" customHeight="1">
      <c r="B26" s="1503"/>
      <c r="C26" s="1495" t="s">
        <v>406</v>
      </c>
      <c r="D26" s="1496"/>
      <c r="E26" s="1496"/>
      <c r="F26" s="352"/>
      <c r="G26" s="352"/>
      <c r="H26" s="352"/>
      <c r="I26" s="352"/>
      <c r="J26" s="805"/>
      <c r="K26" s="805"/>
      <c r="L26" s="805"/>
      <c r="M26" s="284"/>
    </row>
    <row r="27" spans="2:18" ht="30" customHeight="1">
      <c r="B27" s="1503"/>
      <c r="C27" s="1495" t="s">
        <v>1557</v>
      </c>
      <c r="D27" s="1496"/>
      <c r="E27" s="1496"/>
      <c r="F27" s="352"/>
      <c r="G27" s="352"/>
      <c r="H27" s="352"/>
      <c r="I27" s="352"/>
      <c r="J27" s="805"/>
      <c r="K27" s="805"/>
      <c r="L27" s="805"/>
      <c r="M27" s="284"/>
    </row>
    <row r="28" spans="2:18" ht="20.100000000000001" customHeight="1">
      <c r="B28" s="1503"/>
      <c r="C28" s="1495" t="s">
        <v>407</v>
      </c>
      <c r="D28" s="1496"/>
      <c r="E28" s="1496"/>
      <c r="F28" s="352"/>
      <c r="G28" s="352"/>
      <c r="H28" s="352"/>
      <c r="I28" s="352"/>
      <c r="J28" s="805"/>
      <c r="K28" s="805"/>
      <c r="L28" s="805"/>
      <c r="M28" s="284"/>
    </row>
    <row r="29" spans="2:18" ht="20.100000000000001" customHeight="1">
      <c r="B29" s="1503"/>
      <c r="C29" s="1495" t="s">
        <v>408</v>
      </c>
      <c r="D29" s="1496"/>
      <c r="E29" s="1496"/>
      <c r="F29" s="352"/>
      <c r="G29" s="352"/>
      <c r="H29" s="352"/>
      <c r="I29" s="352"/>
      <c r="J29" s="805"/>
      <c r="K29" s="805"/>
      <c r="L29" s="805"/>
      <c r="M29" s="284"/>
    </row>
    <row r="30" spans="2:18" ht="24.75" customHeight="1">
      <c r="B30" s="1503"/>
      <c r="C30" s="1495" t="s">
        <v>1524</v>
      </c>
      <c r="D30" s="1496"/>
      <c r="E30" s="1496"/>
      <c r="F30" s="352"/>
      <c r="G30" s="352"/>
      <c r="H30" s="352"/>
      <c r="I30" s="352"/>
      <c r="J30" s="805"/>
      <c r="K30" s="805"/>
      <c r="L30" s="805"/>
      <c r="M30" s="284"/>
    </row>
    <row r="31" spans="2:18" ht="20.100000000000001" customHeight="1">
      <c r="B31" s="1503"/>
      <c r="C31" s="1495" t="s">
        <v>409</v>
      </c>
      <c r="D31" s="1496"/>
      <c r="E31" s="1496"/>
      <c r="F31" s="352"/>
      <c r="G31" s="352"/>
      <c r="H31" s="352"/>
      <c r="I31" s="352"/>
      <c r="J31" s="805"/>
      <c r="K31" s="805"/>
      <c r="L31" s="805"/>
      <c r="M31" s="284"/>
    </row>
    <row r="32" spans="2:18" ht="20.100000000000001" customHeight="1">
      <c r="B32" s="1503"/>
      <c r="C32" s="1497" t="s">
        <v>1546</v>
      </c>
      <c r="D32" s="1498"/>
      <c r="E32" s="1498"/>
      <c r="F32" s="352"/>
      <c r="G32" s="352"/>
      <c r="H32" s="352"/>
      <c r="I32" s="352"/>
      <c r="J32" s="805"/>
      <c r="K32" s="805"/>
      <c r="L32" s="805"/>
      <c r="M32" s="284"/>
      <c r="R32" s="324"/>
    </row>
    <row r="33" spans="2:16" ht="20.100000000000001" customHeight="1">
      <c r="B33" s="1503"/>
      <c r="C33" s="1495" t="s">
        <v>1542</v>
      </c>
      <c r="D33" s="1496"/>
      <c r="E33" s="1496"/>
      <c r="F33" s="352"/>
      <c r="G33" s="352"/>
      <c r="H33" s="352"/>
      <c r="I33" s="352"/>
      <c r="J33" s="805"/>
      <c r="K33" s="805"/>
      <c r="L33" s="805"/>
      <c r="M33" s="284"/>
    </row>
    <row r="34" spans="2:16" ht="20.100000000000001" customHeight="1">
      <c r="B34" s="1503"/>
      <c r="C34" s="1495" t="s">
        <v>410</v>
      </c>
      <c r="D34" s="1496"/>
      <c r="E34" s="1496"/>
      <c r="F34" s="352"/>
      <c r="G34" s="352"/>
      <c r="H34" s="352"/>
      <c r="I34" s="352"/>
      <c r="J34" s="805"/>
      <c r="K34" s="805"/>
      <c r="L34" s="805"/>
      <c r="M34" s="284"/>
    </row>
    <row r="35" spans="2:16" ht="20.100000000000001" customHeight="1">
      <c r="B35" s="1503"/>
      <c r="C35" s="1495" t="s">
        <v>401</v>
      </c>
      <c r="D35" s="1496"/>
      <c r="E35" s="1496"/>
      <c r="F35" s="352"/>
      <c r="G35" s="352"/>
      <c r="H35" s="352"/>
      <c r="I35" s="352"/>
      <c r="J35" s="805"/>
      <c r="K35" s="805"/>
      <c r="L35" s="805"/>
      <c r="M35" s="284"/>
    </row>
    <row r="36" spans="2:16" ht="20.100000000000001" customHeight="1">
      <c r="B36" s="1503"/>
      <c r="C36" s="1507" t="s">
        <v>1777</v>
      </c>
      <c r="D36" s="1508"/>
      <c r="E36" s="1508"/>
      <c r="F36" s="352"/>
      <c r="G36" s="352"/>
      <c r="H36" s="352"/>
      <c r="I36" s="352"/>
      <c r="J36" s="805"/>
      <c r="K36" s="805"/>
      <c r="L36" s="805"/>
      <c r="M36" s="284"/>
    </row>
    <row r="37" spans="2:16" ht="20.100000000000001" customHeight="1">
      <c r="B37" s="1503"/>
      <c r="C37" s="1497" t="s">
        <v>1664</v>
      </c>
      <c r="D37" s="1498"/>
      <c r="E37" s="1498"/>
      <c r="F37" s="352"/>
      <c r="G37" s="352"/>
      <c r="H37" s="352"/>
      <c r="I37" s="352"/>
      <c r="J37" s="805"/>
      <c r="K37" s="805"/>
      <c r="L37" s="805"/>
      <c r="M37" s="284"/>
    </row>
    <row r="38" spans="2:16" ht="20.100000000000001" customHeight="1">
      <c r="B38" s="1503"/>
      <c r="C38" s="1495" t="s">
        <v>1545</v>
      </c>
      <c r="D38" s="1496"/>
      <c r="E38" s="1496"/>
      <c r="F38" s="352"/>
      <c r="G38" s="352"/>
      <c r="H38" s="352"/>
      <c r="I38" s="352"/>
      <c r="J38" s="805"/>
      <c r="K38" s="805"/>
      <c r="L38" s="805"/>
      <c r="M38" s="284"/>
    </row>
    <row r="39" spans="2:16" ht="16.350000000000001" customHeight="1">
      <c r="B39" s="1503"/>
      <c r="C39" s="1488" t="s">
        <v>322</v>
      </c>
      <c r="D39" s="1489"/>
      <c r="E39" s="617" t="s">
        <v>1782</v>
      </c>
      <c r="F39" s="352"/>
      <c r="G39" s="352"/>
      <c r="H39" s="352"/>
      <c r="I39" s="352"/>
      <c r="J39" s="805"/>
      <c r="K39" s="805"/>
      <c r="L39" s="805"/>
      <c r="M39" s="284"/>
    </row>
    <row r="40" spans="2:16" ht="17.45" customHeight="1" thickBot="1">
      <c r="B40" s="1503"/>
      <c r="C40" s="1490" t="s">
        <v>322</v>
      </c>
      <c r="D40" s="1491"/>
      <c r="E40" s="617" t="s">
        <v>1782</v>
      </c>
      <c r="F40" s="352"/>
      <c r="G40" s="352"/>
      <c r="H40" s="352"/>
      <c r="I40" s="352"/>
      <c r="J40" s="805"/>
      <c r="K40" s="805"/>
      <c r="L40" s="805"/>
      <c r="M40" s="284"/>
    </row>
    <row r="41" spans="2:16" ht="21" customHeight="1">
      <c r="B41" s="1424" t="s">
        <v>9</v>
      </c>
      <c r="C41" s="1271" t="s">
        <v>1792</v>
      </c>
      <c r="D41" s="1271"/>
      <c r="E41" s="1271"/>
      <c r="F41" s="1271"/>
      <c r="G41" s="1271"/>
      <c r="H41" s="1271"/>
      <c r="I41" s="1271"/>
      <c r="J41" s="1271"/>
      <c r="K41" s="1271"/>
      <c r="L41" s="1271"/>
      <c r="M41" s="1271"/>
      <c r="P41" s="323"/>
    </row>
    <row r="42" spans="2:16" ht="29.1" customHeight="1">
      <c r="B42" s="1344"/>
      <c r="C42" s="1492" t="s">
        <v>85</v>
      </c>
      <c r="D42" s="1482" t="s">
        <v>1734</v>
      </c>
      <c r="E42" s="1483"/>
      <c r="F42" s="1484"/>
      <c r="G42" s="1484"/>
      <c r="H42" s="1484"/>
      <c r="I42" s="1484"/>
      <c r="J42" s="1484"/>
      <c r="K42" s="1484"/>
      <c r="L42" s="1484"/>
      <c r="M42" s="320"/>
    </row>
    <row r="43" spans="2:16" ht="29.1" customHeight="1">
      <c r="B43" s="1344"/>
      <c r="C43" s="1493"/>
      <c r="D43" s="1473" t="s">
        <v>1558</v>
      </c>
      <c r="E43" s="1474"/>
      <c r="F43" s="1475"/>
      <c r="G43" s="1475"/>
      <c r="H43" s="1475"/>
      <c r="I43" s="1475"/>
      <c r="J43" s="1475"/>
      <c r="K43" s="1475"/>
      <c r="L43" s="1475"/>
      <c r="M43" s="1476"/>
    </row>
    <row r="44" spans="2:16" ht="29.1" customHeight="1">
      <c r="B44" s="1344"/>
      <c r="C44" s="1477" t="s">
        <v>86</v>
      </c>
      <c r="D44" s="1482" t="s">
        <v>1735</v>
      </c>
      <c r="E44" s="1483"/>
      <c r="F44" s="1484"/>
      <c r="G44" s="1484"/>
      <c r="H44" s="1484"/>
      <c r="I44" s="1484"/>
      <c r="J44" s="1484"/>
      <c r="K44" s="1484"/>
      <c r="L44" s="1484"/>
      <c r="M44" s="320"/>
    </row>
    <row r="45" spans="2:16" ht="32.450000000000003" customHeight="1">
      <c r="B45" s="1344"/>
      <c r="C45" s="1478"/>
      <c r="D45" s="1473" t="s">
        <v>1558</v>
      </c>
      <c r="E45" s="1474"/>
      <c r="F45" s="1475"/>
      <c r="G45" s="1475"/>
      <c r="H45" s="1475"/>
      <c r="I45" s="1475"/>
      <c r="J45" s="1475"/>
      <c r="K45" s="1475"/>
      <c r="L45" s="1475"/>
      <c r="M45" s="1476"/>
    </row>
    <row r="46" spans="2:16" ht="29.1" customHeight="1">
      <c r="B46" s="1344"/>
      <c r="C46" s="1477" t="s">
        <v>87</v>
      </c>
      <c r="D46" s="1155" t="s">
        <v>1559</v>
      </c>
      <c r="E46" s="1156"/>
      <c r="F46" s="1156"/>
      <c r="G46" s="1156"/>
      <c r="H46" s="1156"/>
      <c r="I46" s="1156"/>
      <c r="J46" s="1156"/>
      <c r="K46" s="1156"/>
      <c r="L46" s="1156"/>
      <c r="M46" s="1390"/>
    </row>
    <row r="47" spans="2:16" ht="29.1" customHeight="1">
      <c r="B47" s="1344"/>
      <c r="C47" s="1485"/>
      <c r="D47" s="1487"/>
      <c r="E47" s="1475"/>
      <c r="F47" s="1475"/>
      <c r="G47" s="1475"/>
      <c r="H47" s="1475"/>
      <c r="I47" s="1475"/>
      <c r="J47" s="1475"/>
      <c r="K47" s="1475"/>
      <c r="L47" s="1475"/>
      <c r="M47" s="1476"/>
    </row>
    <row r="48" spans="2:16" ht="29.1" customHeight="1">
      <c r="B48" s="1344"/>
      <c r="C48" s="1477" t="s">
        <v>89</v>
      </c>
      <c r="D48" s="1155" t="s">
        <v>1736</v>
      </c>
      <c r="E48" s="1156"/>
      <c r="F48" s="1156"/>
      <c r="G48" s="1156"/>
      <c r="H48" s="1156"/>
      <c r="I48" s="1156"/>
      <c r="J48" s="1156"/>
      <c r="K48" s="1156"/>
      <c r="L48" s="1156"/>
      <c r="M48" s="1390"/>
    </row>
    <row r="49" spans="2:13" ht="29.1" customHeight="1">
      <c r="B49" s="1344"/>
      <c r="C49" s="1478"/>
      <c r="D49" s="1487"/>
      <c r="E49" s="1475"/>
      <c r="F49" s="1475"/>
      <c r="G49" s="1475"/>
      <c r="H49" s="1475"/>
      <c r="I49" s="1475"/>
      <c r="J49" s="1475"/>
      <c r="K49" s="1475"/>
      <c r="L49" s="1475"/>
      <c r="M49" s="1476"/>
    </row>
    <row r="50" spans="2:13" ht="29.1" customHeight="1">
      <c r="B50" s="1344"/>
      <c r="C50" s="1477" t="s">
        <v>91</v>
      </c>
      <c r="D50" s="1155" t="s">
        <v>1737</v>
      </c>
      <c r="E50" s="1156"/>
      <c r="F50" s="1156"/>
      <c r="G50" s="1156"/>
      <c r="H50" s="1156"/>
      <c r="I50" s="1156"/>
      <c r="J50" s="1156"/>
      <c r="K50" s="1156"/>
      <c r="L50" s="1156"/>
      <c r="M50" s="1390"/>
    </row>
    <row r="51" spans="2:13" ht="29.1" customHeight="1" thickBot="1">
      <c r="B51" s="1344"/>
      <c r="C51" s="1486"/>
      <c r="D51" s="1487"/>
      <c r="E51" s="1475"/>
      <c r="F51" s="1475"/>
      <c r="G51" s="1475"/>
      <c r="H51" s="1475"/>
      <c r="I51" s="1475"/>
      <c r="J51" s="1475"/>
      <c r="K51" s="1475"/>
      <c r="L51" s="1475"/>
      <c r="M51" s="1476"/>
    </row>
    <row r="52" spans="2:13" ht="30" customHeight="1" thickBot="1">
      <c r="B52" s="1467" t="s">
        <v>1533</v>
      </c>
      <c r="C52" s="1468"/>
      <c r="D52" s="1468"/>
      <c r="E52" s="1469"/>
      <c r="F52" s="1479"/>
      <c r="G52" s="1480"/>
      <c r="H52" s="1480"/>
      <c r="I52" s="1480"/>
      <c r="J52" s="1480"/>
      <c r="K52" s="1480"/>
      <c r="L52" s="1480"/>
      <c r="M52" s="1481"/>
    </row>
    <row r="53" spans="2:13" ht="15" customHeight="1" thickBot="1">
      <c r="B53" s="1470" t="s">
        <v>5</v>
      </c>
      <c r="C53" s="1471"/>
      <c r="D53" s="1471"/>
      <c r="E53" s="1471"/>
      <c r="F53" s="1471"/>
      <c r="G53" s="1471"/>
      <c r="H53" s="1471"/>
      <c r="I53" s="1471"/>
      <c r="J53" s="1471"/>
      <c r="K53" s="1471"/>
      <c r="L53" s="1471"/>
      <c r="M53" s="1472"/>
    </row>
  </sheetData>
  <sheetProtection algorithmName="SHA-512" hashValue="1+gMb6HFIO45fUP68ttyMhX8+N09vZw1Wm8HHgUE+4bZdGEF+2nbg8WLk65Qq+jlXOHwWfM3ERjm2EOeIgkuiw==" saltValue="dRhV6+Uk1r6mquVYBL854w==" spinCount="100000" sheet="1" objects="1" scenarios="1"/>
  <sortState xmlns:xlrd2="http://schemas.microsoft.com/office/spreadsheetml/2017/richdata2" ref="C7:E38">
    <sortCondition ref="C7:C38"/>
  </sortState>
  <mergeCells count="100">
    <mergeCell ref="J8:L8"/>
    <mergeCell ref="J38:L38"/>
    <mergeCell ref="J34:L34"/>
    <mergeCell ref="J35:L35"/>
    <mergeCell ref="J36:L36"/>
    <mergeCell ref="J26:L26"/>
    <mergeCell ref="J22:L22"/>
    <mergeCell ref="J10:L10"/>
    <mergeCell ref="J9:L9"/>
    <mergeCell ref="J12:L12"/>
    <mergeCell ref="J13:L13"/>
    <mergeCell ref="J11:L11"/>
    <mergeCell ref="J37:L37"/>
    <mergeCell ref="J28:L28"/>
    <mergeCell ref="J29:L29"/>
    <mergeCell ref="J30:L30"/>
    <mergeCell ref="F2:K2"/>
    <mergeCell ref="J7:L7"/>
    <mergeCell ref="F5:G5"/>
    <mergeCell ref="H5:I5"/>
    <mergeCell ref="J5:L6"/>
    <mergeCell ref="C4:M4"/>
    <mergeCell ref="M5:M6"/>
    <mergeCell ref="B2:E2"/>
    <mergeCell ref="B4:B40"/>
    <mergeCell ref="B3:M3"/>
    <mergeCell ref="J16:L16"/>
    <mergeCell ref="J17:L17"/>
    <mergeCell ref="C36:E36"/>
    <mergeCell ref="C37:E37"/>
    <mergeCell ref="C38:E38"/>
    <mergeCell ref="J33:L33"/>
    <mergeCell ref="J31:L31"/>
    <mergeCell ref="J32:L32"/>
    <mergeCell ref="J23:L23"/>
    <mergeCell ref="J25:L25"/>
    <mergeCell ref="J14:L14"/>
    <mergeCell ref="J15:L15"/>
    <mergeCell ref="J27:L27"/>
    <mergeCell ref="J18:L18"/>
    <mergeCell ref="J19:L19"/>
    <mergeCell ref="J20:L20"/>
    <mergeCell ref="J21:L21"/>
    <mergeCell ref="J24:L24"/>
    <mergeCell ref="C8:E8"/>
    <mergeCell ref="C35:E35"/>
    <mergeCell ref="C26:E26"/>
    <mergeCell ref="C27:E27"/>
    <mergeCell ref="C28:E28"/>
    <mergeCell ref="C29:E29"/>
    <mergeCell ref="C30:E30"/>
    <mergeCell ref="C18:E18"/>
    <mergeCell ref="C20:E20"/>
    <mergeCell ref="C14:E14"/>
    <mergeCell ref="C15:E15"/>
    <mergeCell ref="C9:E9"/>
    <mergeCell ref="C10:E10"/>
    <mergeCell ref="C13:E13"/>
    <mergeCell ref="C5:E6"/>
    <mergeCell ref="C31:E31"/>
    <mergeCell ref="C32:E32"/>
    <mergeCell ref="C33:E33"/>
    <mergeCell ref="C34:E34"/>
    <mergeCell ref="C21:E21"/>
    <mergeCell ref="C7:E7"/>
    <mergeCell ref="C11:E11"/>
    <mergeCell ref="C16:E16"/>
    <mergeCell ref="C17:E17"/>
    <mergeCell ref="C24:E24"/>
    <mergeCell ref="C25:E25"/>
    <mergeCell ref="C22:E22"/>
    <mergeCell ref="C23:E23"/>
    <mergeCell ref="C19:E19"/>
    <mergeCell ref="C12:E12"/>
    <mergeCell ref="B41:B51"/>
    <mergeCell ref="C39:D39"/>
    <mergeCell ref="C40:D40"/>
    <mergeCell ref="C41:M41"/>
    <mergeCell ref="D43:E43"/>
    <mergeCell ref="F43:M43"/>
    <mergeCell ref="C42:C43"/>
    <mergeCell ref="J40:L40"/>
    <mergeCell ref="D42:L42"/>
    <mergeCell ref="J39:L39"/>
    <mergeCell ref="B52:E52"/>
    <mergeCell ref="B53:M53"/>
    <mergeCell ref="D45:E45"/>
    <mergeCell ref="F45:M45"/>
    <mergeCell ref="C44:C45"/>
    <mergeCell ref="D46:M46"/>
    <mergeCell ref="F52:M52"/>
    <mergeCell ref="D44:L44"/>
    <mergeCell ref="C46:C47"/>
    <mergeCell ref="C48:C49"/>
    <mergeCell ref="D48:M48"/>
    <mergeCell ref="C50:C51"/>
    <mergeCell ref="D50:M50"/>
    <mergeCell ref="D47:M47"/>
    <mergeCell ref="D49:M49"/>
    <mergeCell ref="D51:M51"/>
  </mergeCells>
  <dataValidations count="4">
    <dataValidation allowBlank="1" showInputMessage="1" showErrorMessage="1" promptTitle="U.S. Government Action" prompt="Please explain what, if any, action(s) the U.S. government could take that would solve or mitigatate this issue for your organization." sqref="M5:M6" xr:uid="{B8867C84-0708-4C21-8CFD-E4F0B69D271B}"/>
    <dataValidation type="list" allowBlank="1" showInputMessage="1" showErrorMessage="1" sqref="M44 M42 H7:H40 F7:F40" xr:uid="{C9CA47D2-613E-4ED3-B1CF-1C0582B917D6}">
      <formula1>Yes_No</formula1>
    </dataValidation>
    <dataValidation type="whole" allowBlank="1" showInputMessage="1" showErrorMessage="1" sqref="G7:G40 I7:I40" xr:uid="{EF6E9DF8-0D47-479A-818B-70F493E4F391}">
      <formula1>1</formula1>
      <formula2>5</formula2>
    </dataValidation>
    <dataValidation allowBlank="1" showErrorMessage="1" sqref="C41:M41" xr:uid="{477CE0AE-3488-481D-8261-07F09D71BE33}"/>
  </dataValidations>
  <hyperlinks>
    <hyperlink ref="M2" location="'15. Certification'!A1" display="Next Page" xr:uid="{402FBA85-1AF1-4F34-B974-21A5D009A6AC}"/>
    <hyperlink ref="B2:E2" location="'13. Financials'!A1" display="Previous Page" xr:uid="{4CD0AEA8-9A40-42C8-A108-FCBE679029D0}"/>
  </hyperlinks>
  <pageMargins left="0.7" right="0.7" top="0.75" bottom="0.75" header="0.3" footer="0.3"/>
  <pageSetup orientation="landscape" horizontalDpi="1200" verticalDpi="1200" r:id="rId1"/>
  <ignoredErrors>
    <ignoredError sqref="C42 C44 C46 C48:C51"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9527C-7637-44AF-BD4C-C7CA62FC778F}">
  <sheetPr codeName="Sheet22"/>
  <dimension ref="B1:D16"/>
  <sheetViews>
    <sheetView showGridLines="0" zoomScale="80" zoomScaleNormal="80" workbookViewId="0"/>
  </sheetViews>
  <sheetFormatPr defaultColWidth="9.140625" defaultRowHeight="12.75"/>
  <cols>
    <col min="1" max="1" width="9.140625" style="5"/>
    <col min="2" max="2" width="48.5703125" style="5" customWidth="1"/>
    <col min="3" max="3" width="78.5703125" style="5" customWidth="1"/>
    <col min="4" max="6" width="0" style="5" hidden="1" customWidth="1"/>
    <col min="7" max="25" width="9.140625" style="5"/>
    <col min="26" max="26" width="12.42578125" style="5" customWidth="1"/>
    <col min="27" max="27" width="14.5703125" style="5" customWidth="1"/>
    <col min="28" max="16384" width="9.140625" style="5"/>
  </cols>
  <sheetData>
    <row r="1" spans="2:4" s="272" customFormat="1" ht="13.5" thickBot="1"/>
    <row r="2" spans="2:4" s="3" customFormat="1" ht="15" customHeight="1" thickBot="1">
      <c r="B2" s="469" t="s">
        <v>6</v>
      </c>
      <c r="C2" s="52"/>
      <c r="D2" s="199"/>
    </row>
    <row r="3" spans="2:4" ht="13.5" thickBot="1">
      <c r="B3" s="913" t="s">
        <v>1650</v>
      </c>
      <c r="C3" s="1512"/>
    </row>
    <row r="4" spans="2:4" ht="68.45" customHeight="1">
      <c r="B4" s="1513" t="s">
        <v>1625</v>
      </c>
      <c r="C4" s="1514"/>
      <c r="D4" s="56"/>
    </row>
    <row r="5" spans="2:4" ht="20.45" customHeight="1" thickBot="1">
      <c r="B5" s="1515" t="s">
        <v>1705</v>
      </c>
      <c r="C5" s="1516"/>
      <c r="D5" s="56"/>
    </row>
    <row r="6" spans="2:4" ht="20.100000000000001" customHeight="1">
      <c r="B6" s="154" t="s">
        <v>74</v>
      </c>
      <c r="C6" s="561"/>
    </row>
    <row r="7" spans="2:4" ht="20.100000000000001" customHeight="1">
      <c r="B7" s="154" t="s">
        <v>412</v>
      </c>
      <c r="C7" s="563"/>
    </row>
    <row r="8" spans="2:4" ht="20.100000000000001" customHeight="1">
      <c r="B8" s="154" t="s">
        <v>413</v>
      </c>
      <c r="C8" s="561"/>
    </row>
    <row r="9" spans="2:4" ht="20.100000000000001" customHeight="1">
      <c r="B9" s="154" t="s">
        <v>414</v>
      </c>
      <c r="C9" s="561"/>
    </row>
    <row r="10" spans="2:4" ht="20.100000000000001" customHeight="1">
      <c r="B10" s="154" t="s">
        <v>415</v>
      </c>
      <c r="C10" s="563"/>
    </row>
    <row r="11" spans="2:4" ht="20.100000000000001" customHeight="1">
      <c r="B11" s="154" t="s">
        <v>416</v>
      </c>
      <c r="C11" s="561"/>
    </row>
    <row r="12" spans="2:4" ht="20.100000000000001" customHeight="1">
      <c r="B12" s="154" t="s">
        <v>417</v>
      </c>
      <c r="C12" s="562"/>
    </row>
    <row r="13" spans="2:4" ht="20.100000000000001" customHeight="1">
      <c r="B13" s="40" t="s">
        <v>418</v>
      </c>
      <c r="C13" s="7"/>
    </row>
    <row r="14" spans="2:4" ht="39.950000000000003" customHeight="1" thickBot="1">
      <c r="B14" s="1509"/>
      <c r="C14" s="1510"/>
    </row>
    <row r="15" spans="2:4" ht="20.100000000000001" customHeight="1" thickBot="1">
      <c r="B15" s="6" t="s">
        <v>419</v>
      </c>
      <c r="C15" s="482"/>
    </row>
    <row r="16" spans="2:4" ht="15" customHeight="1" thickBot="1">
      <c r="B16" s="1511" t="s">
        <v>5</v>
      </c>
      <c r="C16" s="1296"/>
    </row>
  </sheetData>
  <sheetProtection algorithmName="SHA-512" hashValue="GtWA/Eb+oQj+xEyA2lFseePQRjlRQVjTQNJv//FxK2wY79UfzFw2QraCLEZWshlB61ei5jaWMnzVhp6uery22g==" saltValue="ozsvIXEOLybCD0nvvlDdJQ==" spinCount="100000" sheet="1" objects="1" scenarios="1"/>
  <mergeCells count="5">
    <mergeCell ref="B14:C14"/>
    <mergeCell ref="B16:C16"/>
    <mergeCell ref="B3:C3"/>
    <mergeCell ref="B4:C4"/>
    <mergeCell ref="B5:C5"/>
  </mergeCells>
  <dataValidations count="2">
    <dataValidation type="date" operator="greaterThanOrEqual" allowBlank="1" showInputMessage="1" showErrorMessage="1" sqref="C12" xr:uid="{A4EF53CD-193E-4BF1-942C-3C6270C9A7E7}">
      <formula1>44562</formula1>
    </dataValidation>
    <dataValidation type="whole" operator="greaterThanOrEqual" allowBlank="1" showInputMessage="1" showErrorMessage="1" sqref="C15" xr:uid="{2E578DC0-2E33-4DD9-8FB2-42F1BD434DD0}">
      <formula1>0</formula1>
    </dataValidation>
  </dataValidations>
  <hyperlinks>
    <hyperlink ref="B5" r:id="rId1" xr:uid="{A0148E93-CD47-4BD3-9767-C753F3F2C3E5}"/>
    <hyperlink ref="B2" location="'14. Business Challenges'!A1" display="Previous Page" xr:uid="{7C98167D-54BA-43C7-9E64-231D87607FF4}"/>
  </hyperlinks>
  <pageMargins left="0.7" right="0.7" top="0.75" bottom="0.75" header="0.3" footer="0.3"/>
  <pageSetup orientation="landscape"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203EE-CCE7-4E6C-BD5A-818904360EEA}">
  <dimension ref="A1:BS368"/>
  <sheetViews>
    <sheetView zoomScaleNormal="100" workbookViewId="0"/>
  </sheetViews>
  <sheetFormatPr defaultRowHeight="15"/>
  <cols>
    <col min="2" max="2" width="8.85546875" style="79"/>
    <col min="3" max="3" width="27.85546875" style="80" customWidth="1"/>
    <col min="4" max="4" width="27.85546875" style="289" customWidth="1"/>
    <col min="5" max="5" width="19.5703125" customWidth="1"/>
    <col min="6" max="6" width="41.5703125" customWidth="1"/>
    <col min="7" max="8" width="19.42578125" style="80" customWidth="1"/>
    <col min="9" max="9" width="13.42578125" customWidth="1"/>
    <col min="10" max="10" width="25" style="80" customWidth="1"/>
    <col min="11" max="12" width="13.42578125" style="80" customWidth="1"/>
    <col min="13" max="13" width="13.42578125" style="271" customWidth="1"/>
    <col min="14" max="14" width="31.7109375" style="289" customWidth="1"/>
    <col min="15" max="17" width="23.7109375" style="289" customWidth="1"/>
    <col min="18" max="18" width="17.42578125" style="90" customWidth="1"/>
    <col min="19" max="20" width="13.42578125" style="80" customWidth="1"/>
    <col min="21" max="21" width="17.42578125" style="90" customWidth="1"/>
    <col min="22" max="22" width="20.140625" customWidth="1"/>
    <col min="23" max="23" width="18.5703125" style="289" customWidth="1"/>
    <col min="24" max="25" width="13.42578125" style="80" customWidth="1"/>
    <col min="26" max="27" width="17.42578125" style="80" customWidth="1"/>
    <col min="28" max="28" width="17.42578125" style="90" customWidth="1"/>
    <col min="29" max="30" width="19.85546875" style="80" customWidth="1"/>
    <col min="31" max="31" width="24" customWidth="1"/>
    <col min="32" max="32" width="24" style="289" customWidth="1"/>
    <col min="33" max="35" width="24" style="80" customWidth="1"/>
    <col min="36" max="36" width="20.42578125" customWidth="1"/>
    <col min="37" max="37" width="28" style="80" customWidth="1"/>
    <col min="38" max="38" width="22.5703125" customWidth="1"/>
    <col min="39" max="39" width="22.5703125" style="80" customWidth="1"/>
    <col min="40" max="40" width="30.5703125" customWidth="1"/>
    <col min="41" max="41" width="24.5703125" customWidth="1"/>
    <col min="42" max="43" width="24.5703125" style="289" customWidth="1"/>
    <col min="44" max="45" width="24.5703125" style="80" customWidth="1"/>
    <col min="46" max="46" width="26.7109375" style="289" bestFit="1" customWidth="1"/>
    <col min="47" max="47" width="36" customWidth="1"/>
    <col min="48" max="48" width="36" style="80" customWidth="1"/>
    <col min="49" max="49" width="28.5703125" customWidth="1"/>
    <col min="50" max="50" width="22.85546875" customWidth="1"/>
    <col min="51" max="51" width="15.5703125" customWidth="1"/>
    <col min="52" max="52" width="17" style="80" bestFit="1" customWidth="1"/>
    <col min="53" max="53" width="19.5703125" bestFit="1" customWidth="1"/>
    <col min="54" max="54" width="13.42578125" style="80" bestFit="1" customWidth="1"/>
    <col min="55" max="55" width="15.5703125" bestFit="1" customWidth="1"/>
    <col min="56" max="56" width="24.5703125" style="80" bestFit="1" customWidth="1"/>
    <col min="57" max="57" width="31" style="80" bestFit="1" customWidth="1"/>
    <col min="58" max="58" width="28.5703125" bestFit="1" customWidth="1"/>
    <col min="59" max="61" width="28.5703125" style="80" customWidth="1"/>
    <col min="62" max="62" width="16.42578125" customWidth="1"/>
    <col min="63" max="63" width="16.42578125" style="80" customWidth="1"/>
    <col min="64" max="64" width="44.140625" style="80" customWidth="1"/>
    <col min="65" max="65" width="9.140625" style="80" bestFit="1" customWidth="1"/>
    <col min="67" max="67" width="24.28515625" customWidth="1"/>
    <col min="68" max="68" width="20.42578125" customWidth="1"/>
    <col min="69" max="69" width="59.140625" customWidth="1"/>
    <col min="70" max="70" width="14.7109375" customWidth="1"/>
  </cols>
  <sheetData>
    <row r="1" spans="1:71" s="22" customFormat="1">
      <c r="A1" s="22" t="s">
        <v>73</v>
      </c>
      <c r="B1" s="22" t="s">
        <v>80</v>
      </c>
      <c r="C1" s="22" t="s">
        <v>1104</v>
      </c>
      <c r="D1" s="22" t="s">
        <v>1753</v>
      </c>
      <c r="E1" s="22" t="s">
        <v>1106</v>
      </c>
      <c r="F1" s="22" t="s">
        <v>1111</v>
      </c>
      <c r="G1" s="22" t="s">
        <v>1687</v>
      </c>
      <c r="H1" s="22" t="s">
        <v>1115</v>
      </c>
      <c r="I1" s="22" t="s">
        <v>1095</v>
      </c>
      <c r="J1" s="22" t="s">
        <v>1232</v>
      </c>
      <c r="K1" s="22" t="s">
        <v>423</v>
      </c>
      <c r="L1" s="22" t="s">
        <v>421</v>
      </c>
      <c r="M1" s="22" t="s">
        <v>1538</v>
      </c>
      <c r="N1" s="22" t="s">
        <v>1599</v>
      </c>
      <c r="O1" s="22" t="s">
        <v>1600</v>
      </c>
      <c r="P1" s="22" t="s">
        <v>1603</v>
      </c>
      <c r="Q1" s="22" t="s">
        <v>1609</v>
      </c>
      <c r="R1" s="22" t="s">
        <v>1216</v>
      </c>
      <c r="S1" s="22" t="s">
        <v>1133</v>
      </c>
      <c r="T1" s="22" t="s">
        <v>1132</v>
      </c>
      <c r="U1" s="22" t="s">
        <v>1217</v>
      </c>
      <c r="V1" s="22" t="s">
        <v>1218</v>
      </c>
      <c r="W1" s="22" t="s">
        <v>1597</v>
      </c>
      <c r="X1" s="22" t="s">
        <v>1203</v>
      </c>
      <c r="Y1" s="22" t="s">
        <v>1205</v>
      </c>
      <c r="Z1" s="22" t="s">
        <v>1204</v>
      </c>
      <c r="AA1" s="22" t="s">
        <v>1152</v>
      </c>
      <c r="AB1" s="22" t="s">
        <v>1215</v>
      </c>
      <c r="AC1" s="22" t="s">
        <v>1165</v>
      </c>
      <c r="AD1" s="22" t="s">
        <v>1166</v>
      </c>
      <c r="AE1" s="22" t="s">
        <v>818</v>
      </c>
      <c r="AF1" s="22" t="s">
        <v>1576</v>
      </c>
      <c r="AG1" s="22" t="s">
        <v>422</v>
      </c>
      <c r="AH1" s="22" t="s">
        <v>1525</v>
      </c>
      <c r="AI1" s="22" t="s">
        <v>428</v>
      </c>
      <c r="AJ1" s="22" t="s">
        <v>819</v>
      </c>
      <c r="AK1" s="23" t="s">
        <v>1716</v>
      </c>
      <c r="AL1" s="22" t="s">
        <v>820</v>
      </c>
      <c r="AM1" s="22" t="s">
        <v>1128</v>
      </c>
      <c r="AN1" s="22" t="s">
        <v>429</v>
      </c>
      <c r="AO1" s="22" t="s">
        <v>822</v>
      </c>
      <c r="AP1" s="22" t="s">
        <v>425</v>
      </c>
      <c r="AQ1" s="22" t="s">
        <v>426</v>
      </c>
      <c r="AR1" s="22" t="s">
        <v>1289</v>
      </c>
      <c r="AS1" s="22" t="s">
        <v>424</v>
      </c>
      <c r="AT1" s="22" t="s">
        <v>1580</v>
      </c>
      <c r="AU1" s="22" t="s">
        <v>1127</v>
      </c>
      <c r="AV1" s="22" t="s">
        <v>1522</v>
      </c>
      <c r="AW1" s="22" t="s">
        <v>823</v>
      </c>
      <c r="AX1" s="23" t="s">
        <v>420</v>
      </c>
      <c r="AY1" s="23" t="s">
        <v>824</v>
      </c>
      <c r="AZ1" s="23" t="s">
        <v>1554</v>
      </c>
      <c r="BA1" s="22" t="s">
        <v>825</v>
      </c>
      <c r="BB1" s="22" t="s">
        <v>1141</v>
      </c>
      <c r="BC1" s="22" t="s">
        <v>1126</v>
      </c>
      <c r="BD1" s="22" t="s">
        <v>431</v>
      </c>
      <c r="BE1" s="22" t="s">
        <v>1555</v>
      </c>
      <c r="BF1" s="22" t="s">
        <v>427</v>
      </c>
      <c r="BG1" s="22" t="s">
        <v>821</v>
      </c>
      <c r="BH1" s="22" t="s">
        <v>822</v>
      </c>
      <c r="BI1" s="22" t="s">
        <v>1201</v>
      </c>
      <c r="BJ1" s="22" t="s">
        <v>1153</v>
      </c>
      <c r="BK1" s="22" t="s">
        <v>1192</v>
      </c>
      <c r="BL1" s="22" t="s">
        <v>1195</v>
      </c>
      <c r="BM1" s="22" t="s">
        <v>1116</v>
      </c>
      <c r="BN1" s="22" t="s">
        <v>1117</v>
      </c>
      <c r="BO1" s="22" t="s">
        <v>337</v>
      </c>
      <c r="BP1" s="22" t="s">
        <v>430</v>
      </c>
      <c r="BQ1" s="22" t="s">
        <v>1641</v>
      </c>
      <c r="BR1" s="22" t="s">
        <v>1793</v>
      </c>
    </row>
    <row r="2" spans="1:71" ht="14.85" customHeight="1">
      <c r="A2" s="80" t="s">
        <v>432</v>
      </c>
      <c r="B2" s="80" t="s">
        <v>65</v>
      </c>
      <c r="C2" s="80" t="s">
        <v>99</v>
      </c>
      <c r="D2" s="289" t="s">
        <v>1754</v>
      </c>
      <c r="E2" s="108" t="s">
        <v>116</v>
      </c>
      <c r="F2" s="80" t="s">
        <v>1109</v>
      </c>
      <c r="G2" s="80" t="s">
        <v>118</v>
      </c>
      <c r="H2" s="80" t="s">
        <v>123</v>
      </c>
      <c r="I2" s="80" t="s">
        <v>127</v>
      </c>
      <c r="J2" s="80" t="s">
        <v>353</v>
      </c>
      <c r="K2" s="80" t="s">
        <v>1534</v>
      </c>
      <c r="L2" s="80" t="s">
        <v>1496</v>
      </c>
      <c r="M2" s="271" t="s">
        <v>1540</v>
      </c>
      <c r="N2" s="289" t="s">
        <v>117</v>
      </c>
      <c r="O2" s="25" t="s">
        <v>1601</v>
      </c>
      <c r="P2" s="25" t="s">
        <v>1607</v>
      </c>
      <c r="Q2" s="413" t="s">
        <v>1610</v>
      </c>
      <c r="R2" s="190">
        <f>IFERROR(IF('4. KSM Capabilities'!F10&lt;&gt;"",'4. KSM Capabilities'!C10,0),0)</f>
        <v>0</v>
      </c>
      <c r="S2" s="16" t="str" cm="1">
        <f t="array" ref="S2">IFERROR(_xlfn._xlws.FILTER(API_Unsort,API_Unsort&gt;0),"")</f>
        <v/>
      </c>
      <c r="T2" s="16">
        <f>IFERROR(IF('3a. Capabilities'!C7&lt;&gt;"",'3a. Capabilities'!B7,0),"")</f>
        <v>0</v>
      </c>
      <c r="U2" s="190" t="str" cm="1">
        <f t="array" ref="U2">IFERROR(_xlfn._xlws.FILTER(KSM_Unsort,KSM_Unsort&gt;0),"")</f>
        <v/>
      </c>
      <c r="V2" s="191" cm="1">
        <f t="array" ref="V2:V85">_xlfn.TOCOL(T2:U368,3,TRUE)</f>
        <v>0</v>
      </c>
      <c r="W2" s="191" t="str" cm="1">
        <f t="array" ref="W2">IFERROR(_xlfn._xlws.FILTER(V2:V368,V2:V368&gt;0,""),"")</f>
        <v/>
      </c>
      <c r="X2" s="189" cm="1">
        <f t="array" ref="X2">IFERROR(_xlfn.IFS('3a. Capabilities'!C7="",0,'3a. Capabilities'!C7="Distribute",0,'3a. Capabilities'!C7="Manufacture",'3a. Capabilities'!B7, '3a. Capabilities'!C7="In Development",'3a. Capabilities'!B7),0)</f>
        <v>0</v>
      </c>
      <c r="Y2" s="189" t="str" cm="1">
        <f t="array" ref="Y2">_xlfn._xlws.FILTER(ManfAPI_Unsort,ManfAPI_Unsort&gt;0,"")</f>
        <v/>
      </c>
      <c r="Z2" s="17" t="str" cm="1">
        <f t="array" ref="Z2">IFERROR(_xlfn._xlws.FILTER(AA2:AA251,AA2:AA251&gt;0),"")</f>
        <v/>
      </c>
      <c r="AA2" s="17">
        <f>IFERROR(IF('3c. Inputs'!E9&lt;&gt;"",'3c. Inputs'!E9,0),"")</f>
        <v>0</v>
      </c>
      <c r="AB2" s="180">
        <f>IF('3a. Capabilities'!C7="Distribute",'3a. Capabilities'!B7,0)</f>
        <v>0</v>
      </c>
      <c r="AC2" s="18" cm="1">
        <f t="array" ref="AC2:AC334">_xlfn.TOCOL(AA2:AB251,3,TRUE)</f>
        <v>0</v>
      </c>
      <c r="AD2" s="18" t="str" cm="1">
        <f t="array" ref="AD2">IFERROR(_xlfn._xlws.FILTER(Supplied_Unsort,Supplied_Unsort&gt;0,""),"")</f>
        <v/>
      </c>
      <c r="AE2" s="13" t="s">
        <v>436</v>
      </c>
      <c r="AF2" s="13" t="s">
        <v>436</v>
      </c>
      <c r="AG2" s="13" t="s">
        <v>353</v>
      </c>
      <c r="AH2" s="13" t="s">
        <v>1527</v>
      </c>
      <c r="AI2" s="80" t="s">
        <v>441</v>
      </c>
      <c r="AJ2" s="80" t="s">
        <v>318</v>
      </c>
      <c r="AK2" s="80" t="s">
        <v>471</v>
      </c>
      <c r="AL2" s="5" t="s">
        <v>826</v>
      </c>
      <c r="AM2" s="1" t="s">
        <v>435</v>
      </c>
      <c r="AN2" s="80" t="s">
        <v>442</v>
      </c>
      <c r="AO2" s="80" t="s">
        <v>827</v>
      </c>
      <c r="AP2" s="289" t="s">
        <v>1778</v>
      </c>
      <c r="AQ2" s="289" t="s">
        <v>1778</v>
      </c>
      <c r="AR2" s="80" t="s">
        <v>437</v>
      </c>
      <c r="AS2" s="1" t="s">
        <v>1706</v>
      </c>
      <c r="AT2" s="1" t="s">
        <v>1586</v>
      </c>
      <c r="AU2" s="80" t="s">
        <v>434</v>
      </c>
      <c r="AV2" s="80" t="s">
        <v>469</v>
      </c>
      <c r="AW2" s="80" t="s">
        <v>453</v>
      </c>
      <c r="AX2" s="80" t="s">
        <v>118</v>
      </c>
      <c r="AY2" s="80" t="s">
        <v>118</v>
      </c>
      <c r="AZ2" s="80" t="s">
        <v>1198</v>
      </c>
      <c r="BA2" s="80" t="s">
        <v>123</v>
      </c>
      <c r="BB2" s="80" t="s">
        <v>1144</v>
      </c>
      <c r="BC2" t="s">
        <v>443</v>
      </c>
      <c r="BD2" s="1" t="s">
        <v>435</v>
      </c>
      <c r="BE2" s="155" t="s">
        <v>1149</v>
      </c>
      <c r="BF2" s="156" t="s">
        <v>438</v>
      </c>
      <c r="BG2" s="156" t="s">
        <v>1717</v>
      </c>
      <c r="BH2" s="156" t="s">
        <v>827</v>
      </c>
      <c r="BI2" s="80" t="s">
        <v>439</v>
      </c>
      <c r="BJ2" s="289" t="s">
        <v>1160</v>
      </c>
      <c r="BK2" s="179" t="s">
        <v>440</v>
      </c>
      <c r="BL2" s="80" t="s">
        <v>1739</v>
      </c>
      <c r="BM2" s="17">
        <f>'2. Facility Information'!D11</f>
        <v>0</v>
      </c>
      <c r="BN2" s="123" t="str" cm="1">
        <f t="array" ref="BN2">IFERROR(_xlfn._xlws.FILTER(Facility_Unsort,Facility_Unsort&gt;0),"")</f>
        <v/>
      </c>
      <c r="BO2" t="s">
        <v>347</v>
      </c>
      <c r="BP2" s="15" t="s">
        <v>1810</v>
      </c>
      <c r="BQ2" s="289" t="s">
        <v>1816</v>
      </c>
      <c r="BR2" s="21" t="s">
        <v>1794</v>
      </c>
      <c r="BS2" t="s">
        <v>1799</v>
      </c>
    </row>
    <row r="3" spans="1:71" ht="29.1" customHeight="1">
      <c r="A3" s="80" t="s">
        <v>444</v>
      </c>
      <c r="B3" s="80" t="s">
        <v>433</v>
      </c>
      <c r="C3" s="80" t="s">
        <v>100</v>
      </c>
      <c r="D3" s="289" t="s">
        <v>1755</v>
      </c>
      <c r="E3" s="108" t="s">
        <v>120</v>
      </c>
      <c r="F3" s="80" t="s">
        <v>1587</v>
      </c>
      <c r="G3" s="80" t="s">
        <v>121</v>
      </c>
      <c r="H3" s="80" t="s">
        <v>119</v>
      </c>
      <c r="I3" s="80" t="s">
        <v>448</v>
      </c>
      <c r="J3" s="80" t="s">
        <v>1489</v>
      </c>
      <c r="K3" s="80" t="s">
        <v>1535</v>
      </c>
      <c r="L3" s="80" t="s">
        <v>451</v>
      </c>
      <c r="M3" s="271" t="s">
        <v>1539</v>
      </c>
      <c r="N3" s="289" t="s">
        <v>1285</v>
      </c>
      <c r="O3" s="470" t="s">
        <v>1657</v>
      </c>
      <c r="P3" s="25" t="s">
        <v>1604</v>
      </c>
      <c r="Q3" s="413" t="s">
        <v>1611</v>
      </c>
      <c r="R3" s="190">
        <f>IFERROR(IF('4. KSM Capabilities'!F11&lt;&gt;"",'4. KSM Capabilities'!C11,0),0)</f>
        <v>0</v>
      </c>
      <c r="S3" s="16"/>
      <c r="T3" s="16">
        <f>IFERROR(IF('3a. Capabilities'!C8&lt;&gt;"",'3a. Capabilities'!B8,0),"")</f>
        <v>0</v>
      </c>
      <c r="U3" s="190"/>
      <c r="V3" s="191">
        <v>0</v>
      </c>
      <c r="W3" s="191"/>
      <c r="X3" s="189" cm="1">
        <f t="array" ref="X3">IFERROR(_xlfn.IFS('3a. Capabilities'!C8="",0,'3a. Capabilities'!C8="Distribute",0,'3a. Capabilities'!C8="Manufacture",'3a. Capabilities'!B8, '3a. Capabilities'!C8="In Development",'3a. Capabilities'!B8),0)</f>
        <v>0</v>
      </c>
      <c r="Y3" s="189"/>
      <c r="Z3" s="17"/>
      <c r="AA3" s="17">
        <f>IFERROR(IF('3c. Inputs'!E10&lt;&gt;"",'3c. Inputs'!E10,0),0)</f>
        <v>0</v>
      </c>
      <c r="AB3" s="180">
        <f>IF('3a. Capabilities'!C8="Distribute",'3a. Capabilities'!B8,0)</f>
        <v>0</v>
      </c>
      <c r="AC3" s="18">
        <v>0</v>
      </c>
      <c r="AD3" s="18"/>
      <c r="AE3" s="13" t="s">
        <v>449</v>
      </c>
      <c r="AF3" s="13" t="s">
        <v>1577</v>
      </c>
      <c r="AG3" s="646" t="s">
        <v>1838</v>
      </c>
      <c r="AH3" s="80" t="s">
        <v>1563</v>
      </c>
      <c r="AI3" s="80" t="s">
        <v>450</v>
      </c>
      <c r="AJ3" s="13" t="s">
        <v>1750</v>
      </c>
      <c r="AK3" s="80" t="s">
        <v>484</v>
      </c>
      <c r="AL3" s="5" t="s">
        <v>828</v>
      </c>
      <c r="AM3" s="1" t="s">
        <v>447</v>
      </c>
      <c r="AN3" s="80" t="s">
        <v>460</v>
      </c>
      <c r="AO3" s="80" t="s">
        <v>829</v>
      </c>
      <c r="AP3" s="289" t="s">
        <v>1628</v>
      </c>
      <c r="AQ3" s="289" t="s">
        <v>1628</v>
      </c>
      <c r="AR3" s="80" t="s">
        <v>452</v>
      </c>
      <c r="AS3" s="1" t="s">
        <v>1707</v>
      </c>
      <c r="AT3" s="1" t="s">
        <v>1581</v>
      </c>
      <c r="AU3" s="25" t="s">
        <v>446</v>
      </c>
      <c r="AV3" s="80" t="s">
        <v>65</v>
      </c>
      <c r="AW3" t="s">
        <v>1628</v>
      </c>
      <c r="AX3" s="80" t="s">
        <v>121</v>
      </c>
      <c r="AY3" s="80" t="s">
        <v>121</v>
      </c>
      <c r="AZ3" s="80" t="s">
        <v>1139</v>
      </c>
      <c r="BA3" s="80" t="s">
        <v>119</v>
      </c>
      <c r="BB3" s="80" t="s">
        <v>1145</v>
      </c>
      <c r="BC3" t="s">
        <v>461</v>
      </c>
      <c r="BD3" s="1" t="s">
        <v>447</v>
      </c>
      <c r="BE3" s="155" t="s">
        <v>1148</v>
      </c>
      <c r="BF3" s="156" t="s">
        <v>454</v>
      </c>
      <c r="BG3" s="156" t="s">
        <v>1718</v>
      </c>
      <c r="BH3" s="156" t="s">
        <v>829</v>
      </c>
      <c r="BI3" s="80" t="s">
        <v>456</v>
      </c>
      <c r="BJ3" t="s">
        <v>1284</v>
      </c>
      <c r="BK3" s="80" t="s">
        <v>457</v>
      </c>
      <c r="BL3" s="80" t="s">
        <v>1738</v>
      </c>
      <c r="BM3" s="17">
        <f>'2. Facility Information'!D12</f>
        <v>0</v>
      </c>
      <c r="BN3" s="123"/>
      <c r="BO3" t="s">
        <v>342</v>
      </c>
      <c r="BP3" s="15" t="s">
        <v>1811</v>
      </c>
      <c r="BQ3" s="289" t="s">
        <v>1817</v>
      </c>
      <c r="BR3" s="21" t="s">
        <v>1795</v>
      </c>
      <c r="BS3">
        <v>2</v>
      </c>
    </row>
    <row r="4" spans="1:71" ht="29.1" customHeight="1">
      <c r="A4" s="80" t="s">
        <v>462</v>
      </c>
      <c r="B4" s="80" t="s">
        <v>445</v>
      </c>
      <c r="C4" s="80" t="s">
        <v>101</v>
      </c>
      <c r="D4" s="289" t="s">
        <v>1756</v>
      </c>
      <c r="E4" s="108" t="s">
        <v>124</v>
      </c>
      <c r="F4" s="80" t="s">
        <v>1108</v>
      </c>
      <c r="G4" s="80" t="s">
        <v>1688</v>
      </c>
      <c r="H4" s="80" t="s">
        <v>122</v>
      </c>
      <c r="I4" s="80" t="s">
        <v>455</v>
      </c>
      <c r="J4" s="80" t="s">
        <v>1490</v>
      </c>
      <c r="K4" s="80" t="s">
        <v>1536</v>
      </c>
      <c r="L4" s="80" t="s">
        <v>1497</v>
      </c>
      <c r="M4" s="271" t="s">
        <v>469</v>
      </c>
      <c r="N4" s="289" t="s">
        <v>1627</v>
      </c>
      <c r="O4" s="25" t="s">
        <v>1656</v>
      </c>
      <c r="P4" s="25" t="s">
        <v>1606</v>
      </c>
      <c r="Q4" s="413" t="s">
        <v>1612</v>
      </c>
      <c r="R4" s="190">
        <f>IFERROR(IF('4. KSM Capabilities'!F12&lt;&gt;"",'4. KSM Capabilities'!C12,0),0)</f>
        <v>0</v>
      </c>
      <c r="S4" s="16"/>
      <c r="T4" s="16">
        <f>IFERROR(IF('3a. Capabilities'!C9&lt;&gt;"",'3a. Capabilities'!B9,0),"")</f>
        <v>0</v>
      </c>
      <c r="U4" s="190"/>
      <c r="V4" s="191">
        <v>0</v>
      </c>
      <c r="W4" s="191"/>
      <c r="X4" s="189" cm="1">
        <f t="array" ref="X4">IFERROR(_xlfn.IFS('3a. Capabilities'!C9="",0,'3a. Capabilities'!C9="Distribute",0,'3a. Capabilities'!C9="Manufacture",'3a. Capabilities'!B9, '3a. Capabilities'!C9="In Development",'3a. Capabilities'!B9),0)</f>
        <v>0</v>
      </c>
      <c r="Y4" s="189"/>
      <c r="Z4" s="17"/>
      <c r="AA4" s="17">
        <f>IFERROR(IF('3c. Inputs'!E11&lt;&gt;"",'3c. Inputs'!E11,0),0)</f>
        <v>0</v>
      </c>
      <c r="AB4" s="180">
        <f>IF('3a. Capabilities'!C9="Distribute",'3a. Capabilities'!B9,0)</f>
        <v>0</v>
      </c>
      <c r="AC4" s="18">
        <v>0</v>
      </c>
      <c r="AD4" s="18"/>
      <c r="AE4" s="13" t="s">
        <v>467</v>
      </c>
      <c r="AF4" s="13" t="s">
        <v>1578</v>
      </c>
      <c r="AG4" s="13" t="s">
        <v>1841</v>
      </c>
      <c r="AH4" s="13" t="s">
        <v>1526</v>
      </c>
      <c r="AI4" s="80" t="s">
        <v>473</v>
      </c>
      <c r="AJ4" s="80" t="s">
        <v>319</v>
      </c>
      <c r="AK4" s="80" t="s">
        <v>503</v>
      </c>
      <c r="AL4" s="5" t="s">
        <v>830</v>
      </c>
      <c r="AM4" s="1" t="s">
        <v>465</v>
      </c>
      <c r="AN4" s="80" t="s">
        <v>475</v>
      </c>
      <c r="AO4" s="80"/>
      <c r="AP4" s="289" t="s">
        <v>1629</v>
      </c>
      <c r="AQ4" s="289" t="s">
        <v>1629</v>
      </c>
      <c r="AS4" s="1" t="s">
        <v>1708</v>
      </c>
      <c r="AT4" s="1" t="s">
        <v>1584</v>
      </c>
      <c r="AU4" s="25" t="s">
        <v>464</v>
      </c>
      <c r="AV4" s="80" t="s">
        <v>433</v>
      </c>
      <c r="AW4" s="80" t="s">
        <v>1629</v>
      </c>
      <c r="AX4" s="80"/>
      <c r="AY4" s="80"/>
      <c r="AZ4" s="80" t="s">
        <v>1137</v>
      </c>
      <c r="BA4" s="80" t="s">
        <v>122</v>
      </c>
      <c r="BB4" s="80" t="s">
        <v>1143</v>
      </c>
      <c r="BC4" t="s">
        <v>477</v>
      </c>
      <c r="BD4" s="1" t="s">
        <v>465</v>
      </c>
      <c r="BE4" s="156" t="s">
        <v>1150</v>
      </c>
      <c r="BF4" s="156" t="s">
        <v>470</v>
      </c>
      <c r="BG4" s="156" t="s">
        <v>459</v>
      </c>
      <c r="BH4" s="156"/>
      <c r="BI4" s="80" t="s">
        <v>471</v>
      </c>
      <c r="BJ4" s="289" t="s">
        <v>1146</v>
      </c>
      <c r="BK4" s="80" t="s">
        <v>472</v>
      </c>
      <c r="BL4" s="80" t="s">
        <v>1193</v>
      </c>
      <c r="BM4" s="17">
        <f>'2. Facility Information'!D13</f>
        <v>0</v>
      </c>
      <c r="BN4" s="123"/>
      <c r="BO4" t="s">
        <v>1547</v>
      </c>
      <c r="BP4" s="15" t="s">
        <v>1812</v>
      </c>
      <c r="BQ4" s="289" t="s">
        <v>1818</v>
      </c>
      <c r="BR4" s="21" t="s">
        <v>1796</v>
      </c>
      <c r="BS4">
        <v>3</v>
      </c>
    </row>
    <row r="5" spans="1:71" ht="29.1" customHeight="1">
      <c r="A5" s="80" t="s">
        <v>478</v>
      </c>
      <c r="B5" s="80" t="s">
        <v>463</v>
      </c>
      <c r="E5" s="108" t="s">
        <v>1502</v>
      </c>
      <c r="F5" s="80" t="s">
        <v>1591</v>
      </c>
      <c r="G5" s="80" t="s">
        <v>125</v>
      </c>
      <c r="I5" s="80" t="s">
        <v>1647</v>
      </c>
      <c r="J5" s="80" t="s">
        <v>1839</v>
      </c>
      <c r="K5" s="80" t="s">
        <v>1537</v>
      </c>
      <c r="L5" s="80" t="s">
        <v>1498</v>
      </c>
      <c r="M5" s="271" t="s">
        <v>1553</v>
      </c>
      <c r="N5" s="289" t="s">
        <v>1553</v>
      </c>
      <c r="O5" s="25" t="s">
        <v>492</v>
      </c>
      <c r="P5" s="25" t="s">
        <v>1608</v>
      </c>
      <c r="Q5" s="14" t="s">
        <v>1553</v>
      </c>
      <c r="R5" s="190">
        <f>IFERROR(IF('4. KSM Capabilities'!F13&lt;&gt;"",'4. KSM Capabilities'!C13,0),0)</f>
        <v>0</v>
      </c>
      <c r="S5" s="16"/>
      <c r="T5" s="16">
        <f>IFERROR(IF('3a. Capabilities'!C10&lt;&gt;"",'3a. Capabilities'!B10,0),"")</f>
        <v>0</v>
      </c>
      <c r="U5" s="190"/>
      <c r="V5" s="191">
        <v>0</v>
      </c>
      <c r="W5" s="191"/>
      <c r="X5" s="189" cm="1">
        <f t="array" ref="X5">IFERROR(_xlfn.IFS('3a. Capabilities'!C10="",0,'3a. Capabilities'!C10="Distribute",0,'3a. Capabilities'!C10="Manufacture",'3a. Capabilities'!B10, '3a. Capabilities'!C10="In Development",'3a. Capabilities'!B10),0)</f>
        <v>0</v>
      </c>
      <c r="Y5" s="189"/>
      <c r="Z5" s="17"/>
      <c r="AA5" s="17">
        <f>IFERROR(IF('3c. Inputs'!E12&lt;&gt;"",'3c. Inputs'!E12,0),0)</f>
        <v>0</v>
      </c>
      <c r="AB5" s="180">
        <f>IF('3a. Capabilities'!C10="Distribute",'3a. Capabilities'!B10,0)</f>
        <v>0</v>
      </c>
      <c r="AC5" s="18">
        <v>0</v>
      </c>
      <c r="AD5" s="18"/>
      <c r="AE5" s="98" t="s">
        <v>482</v>
      </c>
      <c r="AF5" s="386" t="s">
        <v>1579</v>
      </c>
      <c r="AG5" s="13" t="s">
        <v>859</v>
      </c>
      <c r="AH5" s="80" t="s">
        <v>1590</v>
      </c>
      <c r="AI5" s="80" t="s">
        <v>486</v>
      </c>
      <c r="AJ5" s="80" t="s">
        <v>320</v>
      </c>
      <c r="AK5" s="80" t="s">
        <v>510</v>
      </c>
      <c r="AL5" s="5" t="s">
        <v>831</v>
      </c>
      <c r="AM5" s="1" t="s">
        <v>481</v>
      </c>
      <c r="AN5" s="80" t="s">
        <v>488</v>
      </c>
      <c r="AO5" s="80"/>
      <c r="AP5" s="289" t="s">
        <v>1781</v>
      </c>
      <c r="AQ5" s="289" t="s">
        <v>1781</v>
      </c>
      <c r="AS5" s="1" t="s">
        <v>1709</v>
      </c>
      <c r="AT5" s="1" t="s">
        <v>1582</v>
      </c>
      <c r="AU5" s="25" t="s">
        <v>480</v>
      </c>
      <c r="AV5" s="80" t="s">
        <v>445</v>
      </c>
      <c r="AW5" t="s">
        <v>1631</v>
      </c>
      <c r="AX5" s="80"/>
      <c r="AY5" s="80"/>
      <c r="AZ5" s="80" t="s">
        <v>1197</v>
      </c>
      <c r="BA5" s="80"/>
      <c r="BB5" s="80" t="s">
        <v>1142</v>
      </c>
      <c r="BC5" t="s">
        <v>489</v>
      </c>
      <c r="BD5" s="1" t="s">
        <v>481</v>
      </c>
      <c r="BE5" s="155" t="s">
        <v>1146</v>
      </c>
      <c r="BF5" s="156" t="s">
        <v>483</v>
      </c>
      <c r="BG5" s="156" t="s">
        <v>474</v>
      </c>
      <c r="BH5" s="156"/>
      <c r="BI5" s="80" t="s">
        <v>484</v>
      </c>
      <c r="BJ5" t="s">
        <v>1159</v>
      </c>
      <c r="BK5" s="80" t="s">
        <v>485</v>
      </c>
      <c r="BL5" s="80" t="s">
        <v>1740</v>
      </c>
      <c r="BM5" s="17">
        <f>'2. Facility Information'!D14</f>
        <v>0</v>
      </c>
      <c r="BN5" s="123"/>
      <c r="BO5" t="s">
        <v>346</v>
      </c>
      <c r="BP5" s="15" t="s">
        <v>1813</v>
      </c>
      <c r="BQ5" s="289" t="s">
        <v>1819</v>
      </c>
      <c r="BR5" s="21" t="s">
        <v>1797</v>
      </c>
      <c r="BS5">
        <v>4</v>
      </c>
    </row>
    <row r="6" spans="1:71" ht="15" customHeight="1">
      <c r="A6" s="80" t="s">
        <v>490</v>
      </c>
      <c r="B6" s="80" t="s">
        <v>479</v>
      </c>
      <c r="F6" s="80" t="s">
        <v>1592</v>
      </c>
      <c r="I6" s="80"/>
      <c r="J6" s="80" t="s">
        <v>1851</v>
      </c>
      <c r="L6" s="80" t="s">
        <v>349</v>
      </c>
      <c r="O6" s="25" t="s">
        <v>1655</v>
      </c>
      <c r="P6" s="25" t="s">
        <v>1723</v>
      </c>
      <c r="Q6" s="25"/>
      <c r="R6" s="190">
        <f>IFERROR(IF('4. KSM Capabilities'!F14&lt;&gt;"",'4. KSM Capabilities'!C14,0),0)</f>
        <v>0</v>
      </c>
      <c r="S6" s="16"/>
      <c r="T6" s="16">
        <f>IFERROR(IF('3a. Capabilities'!C11&lt;&gt;"",'3a. Capabilities'!B11,0),"")</f>
        <v>0</v>
      </c>
      <c r="U6" s="190"/>
      <c r="V6" s="191">
        <v>0</v>
      </c>
      <c r="W6" s="191"/>
      <c r="X6" s="189" cm="1">
        <f t="array" ref="X6">IFERROR(_xlfn.IFS('3a. Capabilities'!C11="",0,'3a. Capabilities'!C11="Distribute",0,'3a. Capabilities'!C11="Manufacture",'3a. Capabilities'!B11, '3a. Capabilities'!C11="In Development",'3a. Capabilities'!B11),0)</f>
        <v>0</v>
      </c>
      <c r="Y6" s="189"/>
      <c r="Z6" s="17"/>
      <c r="AA6" s="17">
        <f>IFERROR(IF('3c. Inputs'!E13&lt;&gt;"",'3c. Inputs'!E13,0),0)</f>
        <v>0</v>
      </c>
      <c r="AB6" s="180">
        <f>IF('3a. Capabilities'!C11="Distribute",'3a. Capabilities'!B11,0)</f>
        <v>0</v>
      </c>
      <c r="AC6" s="18">
        <v>0</v>
      </c>
      <c r="AD6" s="18"/>
      <c r="AE6" s="80"/>
      <c r="AG6" s="13" t="s">
        <v>1223</v>
      </c>
      <c r="AH6" s="80" t="s">
        <v>1560</v>
      </c>
      <c r="AI6" s="80" t="s">
        <v>497</v>
      </c>
      <c r="AJ6" s="80" t="s">
        <v>321</v>
      </c>
      <c r="AK6" s="80" t="s">
        <v>518</v>
      </c>
      <c r="AL6" s="5" t="s">
        <v>832</v>
      </c>
      <c r="AM6" s="1" t="s">
        <v>493</v>
      </c>
      <c r="AN6" s="80" t="s">
        <v>498</v>
      </c>
      <c r="AO6" s="80"/>
      <c r="AP6" s="289" t="s">
        <v>521</v>
      </c>
      <c r="AQ6" s="289" t="s">
        <v>521</v>
      </c>
      <c r="AS6" s="80" t="s">
        <v>1710</v>
      </c>
      <c r="AT6" s="1" t="s">
        <v>1583</v>
      </c>
      <c r="AU6" s="25" t="s">
        <v>492</v>
      </c>
      <c r="AV6" s="80" t="s">
        <v>463</v>
      </c>
      <c r="AW6" s="80" t="s">
        <v>521</v>
      </c>
      <c r="AX6" s="80"/>
      <c r="AY6" s="80"/>
      <c r="AZ6" s="80" t="s">
        <v>1138</v>
      </c>
      <c r="BA6" s="80"/>
      <c r="BB6" s="80" t="s">
        <v>1553</v>
      </c>
      <c r="BC6" t="s">
        <v>322</v>
      </c>
      <c r="BD6" s="1" t="s">
        <v>1265</v>
      </c>
      <c r="BE6" s="155" t="s">
        <v>1147</v>
      </c>
      <c r="BF6" s="156" t="s">
        <v>502</v>
      </c>
      <c r="BG6" s="156" t="s">
        <v>487</v>
      </c>
      <c r="BH6" s="156"/>
      <c r="BI6" s="80" t="s">
        <v>495</v>
      </c>
      <c r="BJ6" s="289" t="s">
        <v>1246</v>
      </c>
      <c r="BK6" s="80" t="s">
        <v>496</v>
      </c>
      <c r="BL6" s="80" t="s">
        <v>1741</v>
      </c>
      <c r="BM6" s="17">
        <f>'2. Facility Information'!D15</f>
        <v>0</v>
      </c>
      <c r="BN6" s="123"/>
      <c r="BO6" t="s">
        <v>350</v>
      </c>
      <c r="BP6" s="15" t="s">
        <v>1814</v>
      </c>
      <c r="BQ6" s="289" t="s">
        <v>1820</v>
      </c>
      <c r="BR6" s="21" t="s">
        <v>1798</v>
      </c>
      <c r="BS6">
        <v>5</v>
      </c>
    </row>
    <row r="7" spans="1:71" ht="15" customHeight="1">
      <c r="A7" s="80" t="s">
        <v>499</v>
      </c>
      <c r="B7" s="80" t="s">
        <v>491</v>
      </c>
      <c r="E7" s="108"/>
      <c r="F7" s="80" t="s">
        <v>1110</v>
      </c>
      <c r="I7" s="80"/>
      <c r="O7" s="25" t="s">
        <v>1658</v>
      </c>
      <c r="P7" s="25" t="s">
        <v>1724</v>
      </c>
      <c r="Q7" s="25"/>
      <c r="R7" s="190">
        <f>IFERROR(IF('4. KSM Capabilities'!F15&lt;&gt;"",'4. KSM Capabilities'!C15,0),0)</f>
        <v>0</v>
      </c>
      <c r="S7" s="16"/>
      <c r="T7" s="16">
        <f>IFERROR(IF('3a. Capabilities'!C12&lt;&gt;"",'3a. Capabilities'!B12,0),"")</f>
        <v>0</v>
      </c>
      <c r="U7" s="190"/>
      <c r="V7" s="191">
        <v>0</v>
      </c>
      <c r="W7" s="191"/>
      <c r="X7" s="189" cm="1">
        <f t="array" ref="X7">IFERROR(_xlfn.IFS('3a. Capabilities'!C12="",0,'3a. Capabilities'!C12="Distribute",0,'3a. Capabilities'!C12="Manufacture",'3a. Capabilities'!B12, '3a. Capabilities'!C12="In Development",'3a. Capabilities'!B12),0)</f>
        <v>0</v>
      </c>
      <c r="Y7" s="189"/>
      <c r="Z7" s="17"/>
      <c r="AA7" s="17">
        <f>IFERROR(IF('3c. Inputs'!E14&lt;&gt;"",'3c. Inputs'!E14,0),0)</f>
        <v>0</v>
      </c>
      <c r="AB7" s="180">
        <f>IF('3a. Capabilities'!C12="Distribute",'3a. Capabilities'!B12,0)</f>
        <v>0</v>
      </c>
      <c r="AC7" s="18">
        <v>0</v>
      </c>
      <c r="AD7" s="18"/>
      <c r="AE7" s="80"/>
      <c r="AG7" s="13" t="s">
        <v>1207</v>
      </c>
      <c r="AH7" s="80" t="s">
        <v>1562</v>
      </c>
      <c r="AI7" s="80" t="s">
        <v>458</v>
      </c>
      <c r="AJ7" s="80" t="s">
        <v>1553</v>
      </c>
      <c r="AK7" s="80" t="s">
        <v>526</v>
      </c>
      <c r="AL7" s="5" t="s">
        <v>833</v>
      </c>
      <c r="AM7" s="1" t="s">
        <v>1671</v>
      </c>
      <c r="AN7" s="80" t="s">
        <v>505</v>
      </c>
      <c r="AO7" s="80"/>
      <c r="AP7" s="289" t="s">
        <v>1779</v>
      </c>
      <c r="AQ7" s="289" t="s">
        <v>1779</v>
      </c>
      <c r="AS7" s="80" t="s">
        <v>1711</v>
      </c>
      <c r="AT7" s="1" t="s">
        <v>1660</v>
      </c>
      <c r="AU7" s="25" t="s">
        <v>501</v>
      </c>
      <c r="AV7" s="80" t="s">
        <v>479</v>
      </c>
      <c r="AW7" t="s">
        <v>1630</v>
      </c>
      <c r="AX7" s="80"/>
      <c r="AY7" s="80"/>
      <c r="AZ7" s="80" t="s">
        <v>1140</v>
      </c>
      <c r="BA7" s="80"/>
      <c r="BD7" s="1" t="s">
        <v>829</v>
      </c>
      <c r="BE7" s="156" t="s">
        <v>1553</v>
      </c>
      <c r="BF7" s="156" t="s">
        <v>509</v>
      </c>
      <c r="BG7" s="156" t="s">
        <v>1720</v>
      </c>
      <c r="BH7" s="156"/>
      <c r="BI7" s="80" t="s">
        <v>503</v>
      </c>
      <c r="BJ7" t="s">
        <v>1164</v>
      </c>
      <c r="BL7" s="80" t="s">
        <v>1748</v>
      </c>
      <c r="BM7" s="17">
        <f>'2. Facility Information'!D16</f>
        <v>0</v>
      </c>
      <c r="BN7" s="123"/>
      <c r="BO7" t="s">
        <v>344</v>
      </c>
      <c r="BP7" s="15" t="s">
        <v>1815</v>
      </c>
      <c r="BQ7" s="289" t="s">
        <v>1821</v>
      </c>
      <c r="BR7" s="21"/>
      <c r="BS7">
        <v>6</v>
      </c>
    </row>
    <row r="8" spans="1:71" ht="15" customHeight="1">
      <c r="A8" s="80" t="s">
        <v>506</v>
      </c>
      <c r="B8" s="80" t="s">
        <v>500</v>
      </c>
      <c r="E8" s="108"/>
      <c r="F8" s="80" t="s">
        <v>1107</v>
      </c>
      <c r="I8" s="80"/>
      <c r="O8" s="25" t="s">
        <v>1653</v>
      </c>
      <c r="P8" s="412" t="s">
        <v>1725</v>
      </c>
      <c r="Q8" s="412"/>
      <c r="R8" s="190">
        <f>IFERROR(IF('4. KSM Capabilities'!F16&lt;&gt;"",'4. KSM Capabilities'!C16,0),0)</f>
        <v>0</v>
      </c>
      <c r="S8" s="16"/>
      <c r="T8" s="16">
        <f>IFERROR(IF('3a. Capabilities'!C13&lt;&gt;"",'3a. Capabilities'!B13,0),"")</f>
        <v>0</v>
      </c>
      <c r="U8" s="190"/>
      <c r="V8" s="191">
        <v>0</v>
      </c>
      <c r="W8" s="191"/>
      <c r="X8" s="189" cm="1">
        <f t="array" ref="X8">IFERROR(_xlfn.IFS('3a. Capabilities'!C13="",0,'3a. Capabilities'!C13="Distribute",0,'3a. Capabilities'!C13="Manufacture",'3a. Capabilities'!B13, '3a. Capabilities'!C13="In Development",'3a. Capabilities'!B13),0)</f>
        <v>0</v>
      </c>
      <c r="Y8" s="189"/>
      <c r="Z8" s="17"/>
      <c r="AA8" s="17">
        <f>IFERROR(IF('3c. Inputs'!E15&lt;&gt;"",'3c. Inputs'!E15,0),0)</f>
        <v>0</v>
      </c>
      <c r="AB8" s="180">
        <f>IF('3a. Capabilities'!C13="Distribute",'3a. Capabilities'!B13,0)</f>
        <v>0</v>
      </c>
      <c r="AC8" s="18">
        <v>0</v>
      </c>
      <c r="AD8" s="18"/>
      <c r="AE8" s="80"/>
      <c r="AG8" s="13" t="s">
        <v>1840</v>
      </c>
      <c r="AH8" s="80" t="s">
        <v>1529</v>
      </c>
      <c r="AI8" s="80" t="s">
        <v>511</v>
      </c>
      <c r="AK8" s="80" t="s">
        <v>531</v>
      </c>
      <c r="AL8" s="5" t="s">
        <v>834</v>
      </c>
      <c r="AM8" s="5"/>
      <c r="AN8" s="80" t="s">
        <v>835</v>
      </c>
      <c r="AO8" s="80"/>
      <c r="AP8" s="289" t="s">
        <v>1780</v>
      </c>
      <c r="AQ8" s="289" t="s">
        <v>1780</v>
      </c>
      <c r="AS8" s="80" t="s">
        <v>1712</v>
      </c>
      <c r="AT8" s="1" t="s">
        <v>1585</v>
      </c>
      <c r="AU8" s="25" t="s">
        <v>508</v>
      </c>
      <c r="AV8" s="80" t="s">
        <v>491</v>
      </c>
      <c r="AW8" s="80" t="s">
        <v>494</v>
      </c>
      <c r="AX8" s="80"/>
      <c r="AY8" s="80"/>
      <c r="AZ8" s="80" t="s">
        <v>1553</v>
      </c>
      <c r="BA8" s="80"/>
      <c r="BE8" s="155" t="s">
        <v>349</v>
      </c>
      <c r="BF8" s="156" t="s">
        <v>517</v>
      </c>
      <c r="BG8" s="156" t="s">
        <v>1154</v>
      </c>
      <c r="BH8" s="156"/>
      <c r="BI8" s="80" t="s">
        <v>510</v>
      </c>
      <c r="BJ8" s="156" t="s">
        <v>1645</v>
      </c>
      <c r="BL8" s="80" t="s">
        <v>1749</v>
      </c>
      <c r="BM8" s="17">
        <f>'2. Facility Information'!D17</f>
        <v>0</v>
      </c>
      <c r="BN8" s="123"/>
      <c r="BO8" t="s">
        <v>351</v>
      </c>
      <c r="BP8" s="15" t="s">
        <v>349</v>
      </c>
      <c r="BQ8" s="289" t="s">
        <v>1822</v>
      </c>
      <c r="BR8" s="21"/>
      <c r="BS8">
        <v>7</v>
      </c>
    </row>
    <row r="9" spans="1:71" ht="14.85" customHeight="1">
      <c r="A9" s="80" t="s">
        <v>513</v>
      </c>
      <c r="B9" s="80" t="s">
        <v>507</v>
      </c>
      <c r="E9" s="108"/>
      <c r="F9" s="80" t="s">
        <v>466</v>
      </c>
      <c r="I9" s="80"/>
      <c r="O9" s="25" t="s">
        <v>1654</v>
      </c>
      <c r="P9" s="25" t="s">
        <v>1605</v>
      </c>
      <c r="Q9" s="25"/>
      <c r="R9" s="190">
        <f>IFERROR(IF('4. KSM Capabilities'!F17&lt;&gt;"",'4. KSM Capabilities'!C17,0),0)</f>
        <v>0</v>
      </c>
      <c r="S9" s="16"/>
      <c r="T9" s="16">
        <f>IFERROR(IF('3a. Capabilities'!C14&lt;&gt;"",'3a. Capabilities'!B14,0),"")</f>
        <v>0</v>
      </c>
      <c r="U9" s="190"/>
      <c r="V9" s="191">
        <v>0</v>
      </c>
      <c r="W9" s="191"/>
      <c r="X9" s="189" cm="1">
        <f t="array" ref="X9">IFERROR(_xlfn.IFS('3a. Capabilities'!C14="",0,'3a. Capabilities'!C14="Distribute",0,'3a. Capabilities'!C14="Manufacture",'3a. Capabilities'!B14, '3a. Capabilities'!C14="In Development",'3a. Capabilities'!B14),0)</f>
        <v>0</v>
      </c>
      <c r="Y9" s="189"/>
      <c r="Z9" s="17"/>
      <c r="AA9" s="17">
        <f>IFERROR(IF('3c. Inputs'!E16&lt;&gt;"",'3c. Inputs'!E16,0),0)</f>
        <v>0</v>
      </c>
      <c r="AB9" s="180">
        <f>IF('3a. Capabilities'!C14="Distribute",'3a. Capabilities'!B14,0)</f>
        <v>0</v>
      </c>
      <c r="AC9" s="18">
        <v>0</v>
      </c>
      <c r="AD9" s="18"/>
      <c r="AE9" s="80"/>
      <c r="AG9" s="13" t="s">
        <v>476</v>
      </c>
      <c r="AH9" s="13" t="s">
        <v>1530</v>
      </c>
      <c r="AJ9" s="80"/>
      <c r="AK9" s="80" t="s">
        <v>537</v>
      </c>
      <c r="AL9" s="5" t="s">
        <v>836</v>
      </c>
      <c r="AM9" s="5">
        <f>+-AK12</f>
        <v>0</v>
      </c>
      <c r="AN9" s="80"/>
      <c r="AO9" s="80"/>
      <c r="AP9" s="289" t="s">
        <v>1630</v>
      </c>
      <c r="AQ9" s="289" t="s">
        <v>1630</v>
      </c>
      <c r="AS9" s="80" t="s">
        <v>1713</v>
      </c>
      <c r="AT9" s="479" t="s">
        <v>1659</v>
      </c>
      <c r="AU9" s="25" t="s">
        <v>1626</v>
      </c>
      <c r="AV9" s="80" t="s">
        <v>500</v>
      </c>
      <c r="AW9" s="80" t="s">
        <v>468</v>
      </c>
      <c r="AX9" s="80"/>
      <c r="AY9" s="80"/>
      <c r="BA9" s="80"/>
      <c r="BE9" s="156"/>
      <c r="BF9" s="156" t="s">
        <v>1553</v>
      </c>
      <c r="BG9" s="156" t="s">
        <v>1719</v>
      </c>
      <c r="BH9" s="156"/>
      <c r="BI9" s="80" t="s">
        <v>518</v>
      </c>
      <c r="BJ9" t="s">
        <v>1161</v>
      </c>
      <c r="BK9" s="156"/>
      <c r="BL9" s="80" t="s">
        <v>1742</v>
      </c>
      <c r="BM9" s="17">
        <f>'2. Facility Information'!D18</f>
        <v>0</v>
      </c>
      <c r="BN9" s="123"/>
      <c r="BO9" t="s">
        <v>343</v>
      </c>
      <c r="BP9" s="15" t="s">
        <v>468</v>
      </c>
      <c r="BQ9" s="289" t="s">
        <v>1823</v>
      </c>
      <c r="BR9" s="21"/>
      <c r="BS9">
        <v>8</v>
      </c>
    </row>
    <row r="10" spans="1:71" ht="14.85" customHeight="1">
      <c r="A10" s="80" t="s">
        <v>522</v>
      </c>
      <c r="B10" s="80" t="s">
        <v>514</v>
      </c>
      <c r="E10" s="108"/>
      <c r="F10" s="80"/>
      <c r="I10" s="80"/>
      <c r="O10" s="25" t="s">
        <v>468</v>
      </c>
      <c r="P10" s="25" t="s">
        <v>1726</v>
      </c>
      <c r="Q10" s="25"/>
      <c r="R10" s="190">
        <f>IFERROR(IF('4. KSM Capabilities'!F18&lt;&gt;"",'4. KSM Capabilities'!C18,0),0)</f>
        <v>0</v>
      </c>
      <c r="S10" s="16"/>
      <c r="T10" s="16">
        <f>IFERROR(IF('3a. Capabilities'!C15&lt;&gt;"",'3a. Capabilities'!B15,0),"")</f>
        <v>0</v>
      </c>
      <c r="U10" s="190"/>
      <c r="V10" s="191">
        <v>0</v>
      </c>
      <c r="W10" s="191"/>
      <c r="X10" s="189" cm="1">
        <f t="array" ref="X10">IFERROR(_xlfn.IFS('3a. Capabilities'!C15="",0,'3a. Capabilities'!C15="Distribute",0,'3a. Capabilities'!C15="Manufacture",'3a. Capabilities'!B15, '3a. Capabilities'!C15="In Development",'3a. Capabilities'!B15),0)</f>
        <v>0</v>
      </c>
      <c r="Y10" s="189"/>
      <c r="Z10" s="17"/>
      <c r="AA10" s="17">
        <f>IFERROR(IF('3c. Inputs'!E17&lt;&gt;"",'3c. Inputs'!E17,0),0)</f>
        <v>0</v>
      </c>
      <c r="AB10" s="180">
        <f>IF('3a. Capabilities'!C15="Distribute",'3a. Capabilities'!B15,0)</f>
        <v>0</v>
      </c>
      <c r="AC10" s="18">
        <v>0</v>
      </c>
      <c r="AD10" s="18"/>
      <c r="AE10" s="80"/>
      <c r="AG10" s="13" t="s">
        <v>1224</v>
      </c>
      <c r="AH10" s="13" t="s">
        <v>1715</v>
      </c>
      <c r="AJ10" s="80"/>
      <c r="AK10" s="80" t="s">
        <v>547</v>
      </c>
      <c r="AL10" s="5" t="s">
        <v>837</v>
      </c>
      <c r="AM10" s="5"/>
      <c r="AN10" s="80"/>
      <c r="AO10" s="80"/>
      <c r="AP10" s="289" t="s">
        <v>494</v>
      </c>
      <c r="AQ10" s="289" t="s">
        <v>494</v>
      </c>
      <c r="AS10" s="80" t="s">
        <v>519</v>
      </c>
      <c r="AT10" s="1" t="s">
        <v>468</v>
      </c>
      <c r="AU10" s="25" t="s">
        <v>515</v>
      </c>
      <c r="AV10" s="80" t="s">
        <v>507</v>
      </c>
      <c r="AW10" s="80"/>
      <c r="AX10" s="80"/>
      <c r="AY10" s="80"/>
      <c r="BA10" s="80"/>
      <c r="BE10" s="155"/>
      <c r="BG10" s="156" t="s">
        <v>504</v>
      </c>
      <c r="BH10" s="156"/>
      <c r="BI10" s="80" t="s">
        <v>526</v>
      </c>
      <c r="BJ10" s="156" t="s">
        <v>1158</v>
      </c>
      <c r="BL10" s="80" t="s">
        <v>1743</v>
      </c>
      <c r="BM10" s="17">
        <f>'2. Facility Information'!D19</f>
        <v>0</v>
      </c>
      <c r="BN10" s="123"/>
      <c r="BO10" t="s">
        <v>348</v>
      </c>
      <c r="BQ10" s="289" t="s">
        <v>1824</v>
      </c>
      <c r="BR10" s="21"/>
      <c r="BS10">
        <v>9</v>
      </c>
    </row>
    <row r="11" spans="1:71" ht="14.85" customHeight="1">
      <c r="A11" s="80" t="s">
        <v>528</v>
      </c>
      <c r="B11" s="80" t="s">
        <v>523</v>
      </c>
      <c r="E11" s="108"/>
      <c r="F11" s="80"/>
      <c r="I11" s="80"/>
      <c r="P11" s="289" t="s">
        <v>1553</v>
      </c>
      <c r="R11" s="190">
        <f>IFERROR(IF('4. KSM Capabilities'!F19&lt;&gt;"",'4. KSM Capabilities'!C19,0),0)</f>
        <v>0</v>
      </c>
      <c r="S11" s="16"/>
      <c r="T11" s="16">
        <f>IFERROR(IF('3a. Capabilities'!C16&lt;&gt;"",'3a. Capabilities'!B16,0),"")</f>
        <v>0</v>
      </c>
      <c r="U11" s="190"/>
      <c r="V11" s="191">
        <v>0</v>
      </c>
      <c r="W11" s="191"/>
      <c r="X11" s="189" cm="1">
        <f t="array" ref="X11">IFERROR(_xlfn.IFS('3a. Capabilities'!C16="",0,'3a. Capabilities'!C16="Distribute",0,'3a. Capabilities'!C16="Manufacture",'3a. Capabilities'!B16, '3a. Capabilities'!C16="In Development",'3a. Capabilities'!B16),0)</f>
        <v>0</v>
      </c>
      <c r="Y11" s="189"/>
      <c r="Z11" s="17"/>
      <c r="AA11" s="17">
        <f>IFERROR(IF('3c. Inputs'!E18&lt;&gt;"",'3c. Inputs'!E18,0),0)</f>
        <v>0</v>
      </c>
      <c r="AB11" s="180">
        <f>IF('3a. Capabilities'!C16="Distribute",'3a. Capabilities'!B16,0)</f>
        <v>0</v>
      </c>
      <c r="AC11" s="18">
        <v>0</v>
      </c>
      <c r="AD11" s="18"/>
      <c r="AE11" s="80"/>
      <c r="AG11" s="13" t="s">
        <v>1839</v>
      </c>
      <c r="AH11" s="13" t="s">
        <v>1561</v>
      </c>
      <c r="AJ11" s="80"/>
      <c r="AK11" s="80" t="s">
        <v>1553</v>
      </c>
      <c r="AL11" s="5" t="s">
        <v>838</v>
      </c>
      <c r="AM11" s="5"/>
      <c r="AN11" s="80"/>
      <c r="AO11" s="80"/>
      <c r="AP11" s="289" t="s">
        <v>468</v>
      </c>
      <c r="AQ11" s="289" t="s">
        <v>468</v>
      </c>
      <c r="AS11" s="80" t="s">
        <v>1714</v>
      </c>
      <c r="AU11" s="25" t="s">
        <v>524</v>
      </c>
      <c r="AV11" s="80" t="s">
        <v>514</v>
      </c>
      <c r="AW11" s="80"/>
      <c r="AX11" s="80"/>
      <c r="AY11" s="80"/>
      <c r="BA11" s="80"/>
      <c r="BG11" s="156" t="s">
        <v>1721</v>
      </c>
      <c r="BH11" s="156"/>
      <c r="BI11" s="80" t="s">
        <v>531</v>
      </c>
      <c r="BJ11" s="156" t="s">
        <v>1245</v>
      </c>
      <c r="BL11" s="80" t="s">
        <v>1744</v>
      </c>
      <c r="BM11" s="17">
        <f>'2. Facility Information'!D20</f>
        <v>0</v>
      </c>
      <c r="BN11" s="123"/>
      <c r="BO11" t="s">
        <v>345</v>
      </c>
      <c r="BQ11" s="289" t="s">
        <v>1825</v>
      </c>
      <c r="BR11" s="21"/>
      <c r="BS11" t="s">
        <v>1800</v>
      </c>
    </row>
    <row r="12" spans="1:71">
      <c r="A12" s="80" t="s">
        <v>533</v>
      </c>
      <c r="B12" s="80" t="s">
        <v>529</v>
      </c>
      <c r="E12" s="108"/>
      <c r="F12" s="80"/>
      <c r="I12" s="80"/>
      <c r="R12" s="190">
        <f>IFERROR(IF('4. KSM Capabilities'!F20&lt;&gt;"",'4. KSM Capabilities'!C20,0),0)</f>
        <v>0</v>
      </c>
      <c r="S12" s="16"/>
      <c r="T12" s="16">
        <f>IFERROR(IF('3a. Capabilities'!C17&lt;&gt;"",'3a. Capabilities'!B17,0),"")</f>
        <v>0</v>
      </c>
      <c r="U12" s="190"/>
      <c r="V12" s="191">
        <v>0</v>
      </c>
      <c r="W12" s="191"/>
      <c r="X12" s="189" cm="1">
        <f t="array" ref="X12">IFERROR(_xlfn.IFS('3a. Capabilities'!C17="",0,'3a. Capabilities'!C17="Distribute",0,'3a. Capabilities'!C17="Manufacture",'3a. Capabilities'!B17, '3a. Capabilities'!C17="In Development",'3a. Capabilities'!B17),0)</f>
        <v>0</v>
      </c>
      <c r="Y12" s="189"/>
      <c r="Z12" s="17"/>
      <c r="AA12" s="17">
        <f>IFERROR(IF('3c. Inputs'!E19&lt;&gt;"",'3c. Inputs'!E19,0),0)</f>
        <v>0</v>
      </c>
      <c r="AB12" s="180">
        <f>IF('3a. Capabilities'!C17="Distribute",'3a. Capabilities'!B17,0)</f>
        <v>0</v>
      </c>
      <c r="AC12" s="18">
        <v>0</v>
      </c>
      <c r="AD12" s="18"/>
      <c r="AE12" s="80"/>
      <c r="AG12" s="80" t="s">
        <v>468</v>
      </c>
      <c r="AH12" s="13" t="s">
        <v>1531</v>
      </c>
      <c r="AJ12" s="80"/>
      <c r="AL12" s="5" t="s">
        <v>839</v>
      </c>
      <c r="AM12" s="5"/>
      <c r="AN12" s="80"/>
      <c r="AO12" s="80"/>
      <c r="AS12" s="80" t="s">
        <v>1642</v>
      </c>
      <c r="AU12" s="25" t="s">
        <v>530</v>
      </c>
      <c r="AV12" s="80" t="s">
        <v>523</v>
      </c>
      <c r="AW12" s="80"/>
      <c r="AX12" s="80"/>
      <c r="AY12" s="80"/>
      <c r="BA12" s="80"/>
      <c r="BG12" s="156" t="s">
        <v>512</v>
      </c>
      <c r="BH12" s="156"/>
      <c r="BI12" s="80" t="s">
        <v>537</v>
      </c>
      <c r="BJ12" t="s">
        <v>1157</v>
      </c>
      <c r="BL12" s="80" t="s">
        <v>1745</v>
      </c>
      <c r="BM12" s="17">
        <f>'2. Facility Information'!D21</f>
        <v>0</v>
      </c>
      <c r="BN12" s="123"/>
      <c r="BO12" t="s">
        <v>468</v>
      </c>
      <c r="BQ12" s="289" t="s">
        <v>1704</v>
      </c>
      <c r="BR12" s="21"/>
    </row>
    <row r="13" spans="1:71">
      <c r="A13" s="80" t="s">
        <v>539</v>
      </c>
      <c r="B13" s="80" t="s">
        <v>534</v>
      </c>
      <c r="E13" s="108"/>
      <c r="F13" s="80"/>
      <c r="I13" s="80"/>
      <c r="R13" s="190">
        <f>IFERROR(IF('4. KSM Capabilities'!F21&lt;&gt;"",'4. KSM Capabilities'!C21,0),0)</f>
        <v>0</v>
      </c>
      <c r="S13" s="16"/>
      <c r="T13" s="16">
        <f>IFERROR(IF('3a. Capabilities'!C18&lt;&gt;"",'3a. Capabilities'!B18,0),"")</f>
        <v>0</v>
      </c>
      <c r="U13" s="190"/>
      <c r="V13" s="191">
        <v>0</v>
      </c>
      <c r="W13" s="191"/>
      <c r="X13" s="189" cm="1">
        <f t="array" ref="X13">IFERROR(_xlfn.IFS('3a. Capabilities'!C18="",0,'3a. Capabilities'!C18="Distribute",0,'3a. Capabilities'!C18="Manufacture",'3a. Capabilities'!B18, '3a. Capabilities'!C18="In Development",'3a. Capabilities'!B18),0)</f>
        <v>0</v>
      </c>
      <c r="Y13" s="189"/>
      <c r="Z13" s="17"/>
      <c r="AA13" s="17">
        <f>IFERROR(IF('3c. Inputs'!E20&lt;&gt;"",'3c. Inputs'!E20,0),0)</f>
        <v>0</v>
      </c>
      <c r="AB13" s="180">
        <f>IF('3a. Capabilities'!C18="Distribute",'3a. Capabilities'!B18,0)</f>
        <v>0</v>
      </c>
      <c r="AC13" s="18">
        <v>0</v>
      </c>
      <c r="AD13" s="18"/>
      <c r="AE13" s="80"/>
      <c r="AH13" s="13" t="s">
        <v>1528</v>
      </c>
      <c r="AJ13" s="80"/>
      <c r="AL13" s="5" t="s">
        <v>840</v>
      </c>
      <c r="AM13" s="5"/>
      <c r="AN13" s="80"/>
      <c r="AO13" s="80"/>
      <c r="AU13" s="25" t="s">
        <v>535</v>
      </c>
      <c r="AV13" s="80" t="s">
        <v>529</v>
      </c>
      <c r="AW13" s="80"/>
      <c r="AX13" s="80"/>
      <c r="AY13" s="80"/>
      <c r="BA13" s="80"/>
      <c r="BG13" s="156" t="s">
        <v>1722</v>
      </c>
      <c r="BH13" s="156"/>
      <c r="BI13" s="80" t="s">
        <v>543</v>
      </c>
      <c r="BJ13" t="s">
        <v>1163</v>
      </c>
      <c r="BL13" s="80" t="s">
        <v>516</v>
      </c>
      <c r="BM13" s="17">
        <f>'2. Facility Information'!D22</f>
        <v>0</v>
      </c>
      <c r="BN13" s="123"/>
      <c r="BQ13" s="289" t="s">
        <v>536</v>
      </c>
      <c r="BR13" s="1"/>
    </row>
    <row r="14" spans="1:71">
      <c r="A14" s="80" t="s">
        <v>545</v>
      </c>
      <c r="B14" s="80" t="s">
        <v>540</v>
      </c>
      <c r="E14" s="108"/>
      <c r="F14" s="80"/>
      <c r="I14" s="80"/>
      <c r="R14" s="190">
        <f>IFERROR(IF('4. KSM Capabilities'!F22&lt;&gt;"",'4. KSM Capabilities'!C22,0),0)</f>
        <v>0</v>
      </c>
      <c r="S14" s="16"/>
      <c r="T14" s="16">
        <f>IFERROR(IF('3a. Capabilities'!C19&lt;&gt;"",'3a. Capabilities'!B19,0),"")</f>
        <v>0</v>
      </c>
      <c r="U14" s="190"/>
      <c r="V14" s="191">
        <v>0</v>
      </c>
      <c r="W14" s="191"/>
      <c r="X14" s="189" cm="1">
        <f t="array" ref="X14">IFERROR(_xlfn.IFS('3a. Capabilities'!C19="",0,'3a. Capabilities'!C19="Distribute",0,'3a. Capabilities'!C19="Manufacture",'3a. Capabilities'!B19, '3a. Capabilities'!C19="In Development",'3a. Capabilities'!B19),0)</f>
        <v>0</v>
      </c>
      <c r="Y14" s="189"/>
      <c r="Z14" s="17"/>
      <c r="AA14" s="17">
        <f>IFERROR(IF('3c. Inputs'!E21&lt;&gt;"",'3c. Inputs'!E21,0),0)</f>
        <v>0</v>
      </c>
      <c r="AB14" s="180">
        <f>IF('3a. Capabilities'!C19="Distribute",'3a. Capabilities'!B19,0)</f>
        <v>0</v>
      </c>
      <c r="AC14" s="18">
        <v>0</v>
      </c>
      <c r="AD14" s="18"/>
      <c r="AE14" s="80"/>
      <c r="AH14" s="13" t="s">
        <v>468</v>
      </c>
      <c r="AJ14" s="80"/>
      <c r="AL14" s="5" t="s">
        <v>841</v>
      </c>
      <c r="AM14" s="5"/>
      <c r="AN14" s="80"/>
      <c r="AO14" s="80"/>
      <c r="AU14" s="25" t="s">
        <v>541</v>
      </c>
      <c r="AV14" s="80" t="s">
        <v>534</v>
      </c>
      <c r="AW14" s="80"/>
      <c r="AX14" s="80"/>
      <c r="AY14" s="80"/>
      <c r="BA14" s="80"/>
      <c r="BG14" s="156" t="s">
        <v>520</v>
      </c>
      <c r="BH14" s="156"/>
      <c r="BI14" s="80" t="s">
        <v>547</v>
      </c>
      <c r="BJ14" t="s">
        <v>1156</v>
      </c>
      <c r="BL14" s="80" t="s">
        <v>1746</v>
      </c>
      <c r="BM14" s="17">
        <f>'2. Facility Information'!D23</f>
        <v>0</v>
      </c>
      <c r="BN14" s="123"/>
      <c r="BQ14" s="289" t="s">
        <v>542</v>
      </c>
      <c r="BR14" s="1"/>
    </row>
    <row r="15" spans="1:71">
      <c r="A15" s="80" t="s">
        <v>548</v>
      </c>
      <c r="B15" s="80" t="s">
        <v>546</v>
      </c>
      <c r="E15" s="108"/>
      <c r="F15" s="80"/>
      <c r="I15" s="80"/>
      <c r="R15" s="190">
        <f>IFERROR(IF('4. KSM Capabilities'!F23&lt;&gt;"",'4. KSM Capabilities'!C23,0),0)</f>
        <v>0</v>
      </c>
      <c r="S15" s="16"/>
      <c r="T15" s="16">
        <f>IFERROR(IF('3a. Capabilities'!C20&lt;&gt;"",'3a. Capabilities'!B20,0),"")</f>
        <v>0</v>
      </c>
      <c r="U15" s="190"/>
      <c r="V15" s="191">
        <v>0</v>
      </c>
      <c r="W15" s="191"/>
      <c r="X15" s="189" cm="1">
        <f t="array" ref="X15">IFERROR(_xlfn.IFS('3a. Capabilities'!C20="",0,'3a. Capabilities'!C20="Distribute",0,'3a. Capabilities'!C20="Manufacture",'3a. Capabilities'!B20, '3a. Capabilities'!C20="In Development",'3a. Capabilities'!B20),0)</f>
        <v>0</v>
      </c>
      <c r="Y15" s="189"/>
      <c r="Z15" s="17"/>
      <c r="AA15" s="17">
        <f>IFERROR(IF('3c. Inputs'!E22&lt;&gt;"",'3c. Inputs'!E22,0),0)</f>
        <v>0</v>
      </c>
      <c r="AB15" s="180">
        <f>IF('3a. Capabilities'!C20="Distribute",'3a. Capabilities'!B20,0)</f>
        <v>0</v>
      </c>
      <c r="AC15" s="18">
        <v>0</v>
      </c>
      <c r="AD15" s="18"/>
      <c r="AE15" s="80"/>
      <c r="AJ15" s="80"/>
      <c r="AL15" s="5" t="s">
        <v>842</v>
      </c>
      <c r="AM15" s="5"/>
      <c r="AN15" s="80"/>
      <c r="AO15" s="80"/>
      <c r="AU15" s="1" t="s">
        <v>468</v>
      </c>
      <c r="AV15" s="80" t="s">
        <v>540</v>
      </c>
      <c r="AW15" s="80"/>
      <c r="AX15" s="80"/>
      <c r="AY15" s="80"/>
      <c r="BA15" s="80"/>
      <c r="BG15" s="156" t="s">
        <v>527</v>
      </c>
      <c r="BH15" s="156"/>
      <c r="BI15" s="156"/>
      <c r="BJ15" t="s">
        <v>1162</v>
      </c>
      <c r="BL15" s="80" t="s">
        <v>1747</v>
      </c>
      <c r="BM15" s="17">
        <f>'2. Facility Information'!D24</f>
        <v>0</v>
      </c>
      <c r="BN15" s="123"/>
      <c r="BQ15" s="289" t="s">
        <v>550</v>
      </c>
      <c r="BR15" s="1"/>
    </row>
    <row r="16" spans="1:71">
      <c r="A16" s="80" t="s">
        <v>551</v>
      </c>
      <c r="B16" s="80" t="s">
        <v>549</v>
      </c>
      <c r="E16" s="108"/>
      <c r="F16" s="80"/>
      <c r="I16" s="80"/>
      <c r="R16" s="190">
        <f>IFERROR(IF('4. KSM Capabilities'!F24&lt;&gt;"",'4. KSM Capabilities'!C24,0),0)</f>
        <v>0</v>
      </c>
      <c r="S16" s="16"/>
      <c r="T16" s="16">
        <f>IFERROR(IF('3a. Capabilities'!C21&lt;&gt;"",'3a. Capabilities'!B21,0),"")</f>
        <v>0</v>
      </c>
      <c r="U16" s="190"/>
      <c r="V16" s="191">
        <v>0</v>
      </c>
      <c r="W16" s="191"/>
      <c r="X16" s="189" cm="1">
        <f t="array" ref="X16">IFERROR(_xlfn.IFS('3a. Capabilities'!C21="",0,'3a. Capabilities'!C21="Distribute",0,'3a. Capabilities'!C21="Manufacture",'3a. Capabilities'!B21, '3a. Capabilities'!C21="In Development",'3a. Capabilities'!B21),0)</f>
        <v>0</v>
      </c>
      <c r="Y16" s="189"/>
      <c r="Z16" s="17"/>
      <c r="AA16" s="17">
        <f>IFERROR(IF('3c. Inputs'!E23&lt;&gt;"",'3c. Inputs'!E23,0),0)</f>
        <v>0</v>
      </c>
      <c r="AB16" s="180">
        <f>IF('3a. Capabilities'!C21="Distribute",'3a. Capabilities'!B21,0)</f>
        <v>0</v>
      </c>
      <c r="AC16" s="18">
        <v>0</v>
      </c>
      <c r="AD16" s="18"/>
      <c r="AE16" s="80"/>
      <c r="AJ16" s="80"/>
      <c r="AL16" s="5" t="s">
        <v>843</v>
      </c>
      <c r="AM16" s="5"/>
      <c r="AN16" s="80"/>
      <c r="AO16" s="80"/>
      <c r="AU16" s="80"/>
      <c r="AV16" s="80" t="s">
        <v>546</v>
      </c>
      <c r="AW16" s="80"/>
      <c r="AX16" s="80"/>
      <c r="AY16" s="80"/>
      <c r="BA16" s="80"/>
      <c r="BG16" s="156" t="s">
        <v>532</v>
      </c>
      <c r="BH16" s="156"/>
      <c r="BI16" s="156"/>
      <c r="BJ16" s="156" t="s">
        <v>1155</v>
      </c>
      <c r="BL16" s="80" t="s">
        <v>525</v>
      </c>
      <c r="BM16" s="17">
        <f>'2. Facility Information'!D25</f>
        <v>0</v>
      </c>
      <c r="BN16" s="123"/>
      <c r="BQ16" s="289" t="s">
        <v>1703</v>
      </c>
      <c r="BR16" s="1"/>
    </row>
    <row r="17" spans="1:70">
      <c r="A17" s="80" t="s">
        <v>554</v>
      </c>
      <c r="B17" s="80" t="s">
        <v>552</v>
      </c>
      <c r="E17" s="108"/>
      <c r="F17" s="80"/>
      <c r="I17" s="80"/>
      <c r="R17" s="190">
        <f>IFERROR(IF('4. KSM Capabilities'!F25&lt;&gt;"",'4. KSM Capabilities'!C25,0),0)</f>
        <v>0</v>
      </c>
      <c r="S17" s="16"/>
      <c r="T17" s="16">
        <f>IFERROR(IF('3a. Capabilities'!C22&lt;&gt;"",'3a. Capabilities'!B22,0),"")</f>
        <v>0</v>
      </c>
      <c r="U17" s="190"/>
      <c r="V17" s="191">
        <v>0</v>
      </c>
      <c r="W17" s="191"/>
      <c r="X17" s="189" cm="1">
        <f t="array" ref="X17">IFERROR(_xlfn.IFS('3a. Capabilities'!C22="",0,'3a. Capabilities'!C22="Distribute",0,'3a. Capabilities'!C22="Manufacture",'3a. Capabilities'!B22, '3a. Capabilities'!C22="In Development",'3a. Capabilities'!B22),0)</f>
        <v>0</v>
      </c>
      <c r="Y17" s="189"/>
      <c r="Z17" s="17"/>
      <c r="AA17" s="17">
        <f>IFERROR(IF('3c. Inputs'!E24&lt;&gt;"",'3c. Inputs'!E24,0),0)</f>
        <v>0</v>
      </c>
      <c r="AB17" s="180">
        <f>IF('3a. Capabilities'!C22="Distribute",'3a. Capabilities'!B22,0)</f>
        <v>0</v>
      </c>
      <c r="AC17" s="18">
        <v>0</v>
      </c>
      <c r="AD17" s="18"/>
      <c r="AE17" s="80"/>
      <c r="AJ17" s="80"/>
      <c r="AL17" s="5" t="s">
        <v>844</v>
      </c>
      <c r="AM17" s="5"/>
      <c r="AV17" s="80" t="s">
        <v>549</v>
      </c>
      <c r="BG17" s="156" t="s">
        <v>538</v>
      </c>
      <c r="BH17" s="156"/>
      <c r="BI17" s="156"/>
      <c r="BJ17" t="s">
        <v>1553</v>
      </c>
      <c r="BL17" s="80" t="s">
        <v>468</v>
      </c>
      <c r="BM17" s="17">
        <f>'2. Facility Information'!D26</f>
        <v>0</v>
      </c>
      <c r="BN17" s="123"/>
      <c r="BQ17" s="289" t="s">
        <v>553</v>
      </c>
      <c r="BR17" s="1"/>
    </row>
    <row r="18" spans="1:70">
      <c r="A18" s="80" t="s">
        <v>557</v>
      </c>
      <c r="B18" s="80" t="s">
        <v>555</v>
      </c>
      <c r="E18" s="108"/>
      <c r="F18" s="80"/>
      <c r="I18" s="80"/>
      <c r="R18" s="190">
        <f>IFERROR(IF('4. KSM Capabilities'!F26&lt;&gt;"",'4. KSM Capabilities'!C26,0),0)</f>
        <v>0</v>
      </c>
      <c r="S18" s="16"/>
      <c r="T18" s="16">
        <f>IFERROR(IF('3a. Capabilities'!C23&lt;&gt;"",'3a. Capabilities'!B23,0),"")</f>
        <v>0</v>
      </c>
      <c r="U18" s="190"/>
      <c r="V18" s="191">
        <v>0</v>
      </c>
      <c r="W18" s="191"/>
      <c r="X18" s="189" cm="1">
        <f t="array" ref="X18">IFERROR(_xlfn.IFS('3a. Capabilities'!C23="",0,'3a. Capabilities'!C23="Distribute",0,'3a. Capabilities'!C23="Manufacture",'3a. Capabilities'!B23, '3a. Capabilities'!C23="In Development",'3a. Capabilities'!B23),0)</f>
        <v>0</v>
      </c>
      <c r="Y18" s="189"/>
      <c r="Z18" s="17"/>
      <c r="AA18" s="17">
        <f>IFERROR(IF('3c. Inputs'!E25&lt;&gt;"",'3c. Inputs'!E25,0),0)</f>
        <v>0</v>
      </c>
      <c r="AB18" s="180">
        <f>IF('3a. Capabilities'!C23="Distribute",'3a. Capabilities'!B23,0)</f>
        <v>0</v>
      </c>
      <c r="AC18" s="18">
        <v>0</v>
      </c>
      <c r="AD18" s="18"/>
      <c r="AE18" s="80"/>
      <c r="AJ18" s="80"/>
      <c r="AL18" s="5" t="s">
        <v>845</v>
      </c>
      <c r="AM18" s="5"/>
      <c r="AV18" s="80" t="s">
        <v>552</v>
      </c>
      <c r="BG18" s="156" t="s">
        <v>1553</v>
      </c>
      <c r="BM18" s="17">
        <f>'2. Facility Information'!D27</f>
        <v>0</v>
      </c>
      <c r="BN18" s="123"/>
      <c r="BQ18" s="289" t="s">
        <v>556</v>
      </c>
      <c r="BR18" s="1"/>
    </row>
    <row r="19" spans="1:70">
      <c r="A19" s="80" t="s">
        <v>560</v>
      </c>
      <c r="B19" s="80" t="s">
        <v>558</v>
      </c>
      <c r="E19" s="108"/>
      <c r="F19" s="80"/>
      <c r="I19" s="80"/>
      <c r="R19" s="190">
        <f>IFERROR(IF('4. KSM Capabilities'!F27&lt;&gt;"",'4. KSM Capabilities'!C27,0),0)</f>
        <v>0</v>
      </c>
      <c r="S19" s="16"/>
      <c r="T19" s="16">
        <f>IFERROR(IF('3a. Capabilities'!C24&lt;&gt;"",'3a. Capabilities'!B24,0),"")</f>
        <v>0</v>
      </c>
      <c r="U19" s="190"/>
      <c r="V19" s="191">
        <v>0</v>
      </c>
      <c r="W19" s="191"/>
      <c r="X19" s="189" cm="1">
        <f t="array" ref="X19">IFERROR(_xlfn.IFS('3a. Capabilities'!C24="",0,'3a. Capabilities'!C24="Distribute",0,'3a. Capabilities'!C24="Manufacture",'3a. Capabilities'!B24, '3a. Capabilities'!C24="In Development",'3a. Capabilities'!B24),0)</f>
        <v>0</v>
      </c>
      <c r="Y19" s="189"/>
      <c r="Z19" s="17"/>
      <c r="AA19" s="17">
        <f>IFERROR(IF('3c. Inputs'!E26&lt;&gt;"",'3c. Inputs'!E26,0),0)</f>
        <v>0</v>
      </c>
      <c r="AB19" s="180">
        <f>IF('3a. Capabilities'!C24="Distribute",'3a. Capabilities'!B24,0)</f>
        <v>0</v>
      </c>
      <c r="AC19" s="18">
        <v>0</v>
      </c>
      <c r="AD19" s="18"/>
      <c r="AE19" s="80"/>
      <c r="AJ19" s="80"/>
      <c r="AL19" s="5" t="s">
        <v>846</v>
      </c>
      <c r="AM19" s="5"/>
      <c r="AV19" s="80" t="s">
        <v>555</v>
      </c>
      <c r="BM19" s="17">
        <f>'2. Facility Information'!D28</f>
        <v>0</v>
      </c>
      <c r="BN19" s="123"/>
      <c r="BQ19" s="289" t="s">
        <v>559</v>
      </c>
      <c r="BR19" s="1"/>
    </row>
    <row r="20" spans="1:70">
      <c r="A20" s="80" t="s">
        <v>563</v>
      </c>
      <c r="B20" s="80" t="s">
        <v>561</v>
      </c>
      <c r="E20" s="108"/>
      <c r="F20" s="80"/>
      <c r="I20" s="80"/>
      <c r="R20" s="190">
        <f>IFERROR(IF('4. KSM Capabilities'!F28&lt;&gt;"",'4. KSM Capabilities'!C28,0),0)</f>
        <v>0</v>
      </c>
      <c r="S20" s="16"/>
      <c r="T20" s="16">
        <f>IFERROR(IF('3a. Capabilities'!C25&lt;&gt;"",'3a. Capabilities'!B25,0),"")</f>
        <v>0</v>
      </c>
      <c r="U20" s="190"/>
      <c r="V20" s="191">
        <v>0</v>
      </c>
      <c r="W20" s="191"/>
      <c r="X20" s="189" cm="1">
        <f t="array" ref="X20">IFERROR(_xlfn.IFS('3a. Capabilities'!C25="",0,'3a. Capabilities'!C25="Distribute",0,'3a. Capabilities'!C25="Manufacture",'3a. Capabilities'!B25, '3a. Capabilities'!C25="In Development",'3a. Capabilities'!B25),0)</f>
        <v>0</v>
      </c>
      <c r="Y20" s="189"/>
      <c r="Z20" s="17"/>
      <c r="AA20" s="17">
        <f>IFERROR(IF('3c. Inputs'!E27&lt;&gt;"",'3c. Inputs'!E27,0),0)</f>
        <v>0</v>
      </c>
      <c r="AB20" s="180">
        <f>IF('3a. Capabilities'!C25="Distribute",'3a. Capabilities'!B25,0)</f>
        <v>0</v>
      </c>
      <c r="AC20" s="18">
        <v>0</v>
      </c>
      <c r="AD20" s="18"/>
      <c r="AE20" s="80"/>
      <c r="AJ20" s="80"/>
      <c r="AL20" s="5" t="s">
        <v>847</v>
      </c>
      <c r="AM20" s="5"/>
      <c r="AV20" s="80" t="s">
        <v>558</v>
      </c>
      <c r="BM20" s="17">
        <f>'2. Facility Information'!D29</f>
        <v>0</v>
      </c>
      <c r="BN20" s="123"/>
      <c r="BQ20" s="289" t="s">
        <v>562</v>
      </c>
    </row>
    <row r="21" spans="1:70">
      <c r="A21" s="80" t="s">
        <v>566</v>
      </c>
      <c r="B21" s="80" t="s">
        <v>564</v>
      </c>
      <c r="E21" s="108"/>
      <c r="F21" s="80"/>
      <c r="I21" s="80"/>
      <c r="R21" s="190">
        <f>IFERROR(IF('4. KSM Capabilities'!F29&lt;&gt;"",'4. KSM Capabilities'!C29,0),0)</f>
        <v>0</v>
      </c>
      <c r="S21" s="16"/>
      <c r="T21" s="16">
        <f>IFERROR(IF('3a. Capabilities'!C26&lt;&gt;"",'3a. Capabilities'!B26,0),"")</f>
        <v>0</v>
      </c>
      <c r="U21" s="190"/>
      <c r="V21" s="191">
        <v>0</v>
      </c>
      <c r="W21" s="191"/>
      <c r="X21" s="189" cm="1">
        <f t="array" ref="X21">IFERROR(_xlfn.IFS('3a. Capabilities'!C26="",0,'3a. Capabilities'!C26="Distribute",0,'3a. Capabilities'!C26="Manufacture",'3a. Capabilities'!B26, '3a. Capabilities'!C26="In Development",'3a. Capabilities'!B26),0)</f>
        <v>0</v>
      </c>
      <c r="Y21" s="189"/>
      <c r="Z21" s="17"/>
      <c r="AA21" s="17">
        <f>IFERROR(IF('3c. Inputs'!E28&lt;&gt;"",'3c. Inputs'!E28,0),0)</f>
        <v>0</v>
      </c>
      <c r="AB21" s="180">
        <f>IF('3a. Capabilities'!C26="Distribute",'3a. Capabilities'!B26,0)</f>
        <v>0</v>
      </c>
      <c r="AC21" s="18">
        <v>0</v>
      </c>
      <c r="AD21" s="18"/>
      <c r="AE21" s="80"/>
      <c r="AJ21" s="80"/>
      <c r="AL21" s="5" t="s">
        <v>848</v>
      </c>
      <c r="AM21" s="5"/>
      <c r="AV21" s="80" t="s">
        <v>561</v>
      </c>
      <c r="BM21" s="17">
        <f>'2. Facility Information'!D30</f>
        <v>0</v>
      </c>
      <c r="BN21" s="123"/>
      <c r="BQ21" s="289" t="s">
        <v>565</v>
      </c>
    </row>
    <row r="22" spans="1:70">
      <c r="A22" s="80" t="s">
        <v>569</v>
      </c>
      <c r="B22" s="80" t="s">
        <v>567</v>
      </c>
      <c r="E22" s="108"/>
      <c r="F22" s="80"/>
      <c r="I22" s="80"/>
      <c r="R22" s="190">
        <f>IFERROR(IF('4. KSM Capabilities'!F30&lt;&gt;"",'4. KSM Capabilities'!C30,0),0)</f>
        <v>0</v>
      </c>
      <c r="S22" s="16"/>
      <c r="T22" s="16">
        <f>IFERROR(IF('3a. Capabilities'!C27&lt;&gt;"",'3a. Capabilities'!B27,0),"")</f>
        <v>0</v>
      </c>
      <c r="U22" s="190"/>
      <c r="V22" s="191">
        <v>0</v>
      </c>
      <c r="W22" s="191"/>
      <c r="X22" s="189" cm="1">
        <f t="array" ref="X22">IFERROR(_xlfn.IFS('3a. Capabilities'!C27="",0,'3a. Capabilities'!C27="Distribute",0,'3a. Capabilities'!C27="Manufacture",'3a. Capabilities'!B27, '3a. Capabilities'!C27="In Development",'3a. Capabilities'!B27),0)</f>
        <v>0</v>
      </c>
      <c r="Y22" s="189"/>
      <c r="Z22" s="17"/>
      <c r="AA22" s="17">
        <f>IFERROR(IF('3c. Inputs'!E29&lt;&gt;"",'3c. Inputs'!E29,0),0)</f>
        <v>0</v>
      </c>
      <c r="AB22" s="180">
        <f>IF('3a. Capabilities'!C27="Distribute",'3a. Capabilities'!B27,0)</f>
        <v>0</v>
      </c>
      <c r="AC22" s="18">
        <v>0</v>
      </c>
      <c r="AD22" s="18"/>
      <c r="AE22" s="80"/>
      <c r="AJ22" s="80"/>
      <c r="AL22" s="5" t="s">
        <v>849</v>
      </c>
      <c r="AM22" s="5"/>
      <c r="AV22" s="80" t="s">
        <v>564</v>
      </c>
      <c r="BM22" s="17">
        <f>'2. Facility Information'!D31</f>
        <v>0</v>
      </c>
      <c r="BN22" s="123"/>
      <c r="BQ22" s="289" t="s">
        <v>568</v>
      </c>
    </row>
    <row r="23" spans="1:70">
      <c r="A23" s="80" t="s">
        <v>572</v>
      </c>
      <c r="B23" s="80" t="s">
        <v>570</v>
      </c>
      <c r="E23" s="108"/>
      <c r="F23" s="80"/>
      <c r="I23" s="80"/>
      <c r="R23" s="190">
        <f>IFERROR(IF('4. KSM Capabilities'!F31&lt;&gt;"",'4. KSM Capabilities'!C31,0),0)</f>
        <v>0</v>
      </c>
      <c r="S23" s="16"/>
      <c r="T23" s="16">
        <f>IFERROR(IF('3a. Capabilities'!C28&lt;&gt;"",'3a. Capabilities'!B28,0),"")</f>
        <v>0</v>
      </c>
      <c r="U23" s="190"/>
      <c r="V23" s="191">
        <v>0</v>
      </c>
      <c r="W23" s="191"/>
      <c r="X23" s="189" cm="1">
        <f t="array" ref="X23">IFERROR(_xlfn.IFS('3a. Capabilities'!C28="",0,'3a. Capabilities'!C28="Distribute",0,'3a. Capabilities'!C28="Manufacture",'3a. Capabilities'!B28, '3a. Capabilities'!C28="In Development",'3a. Capabilities'!B28),0)</f>
        <v>0</v>
      </c>
      <c r="Y23" s="189"/>
      <c r="Z23" s="17"/>
      <c r="AA23" s="17">
        <f>IFERROR(IF('3c. Inputs'!E30&lt;&gt;"",'3c. Inputs'!E30,0),0)</f>
        <v>0</v>
      </c>
      <c r="AB23" s="180">
        <f>IF('3a. Capabilities'!C28="Distribute",'3a. Capabilities'!B28,0)</f>
        <v>0</v>
      </c>
      <c r="AC23" s="18">
        <v>0</v>
      </c>
      <c r="AD23" s="18"/>
      <c r="AE23" s="80"/>
      <c r="AJ23" s="80"/>
      <c r="AL23" s="5" t="s">
        <v>850</v>
      </c>
      <c r="AM23" s="5"/>
      <c r="AV23" s="80" t="s">
        <v>567</v>
      </c>
      <c r="BM23" s="17">
        <f>'2. Facility Information'!D32</f>
        <v>0</v>
      </c>
      <c r="BN23" s="123"/>
      <c r="BQ23" s="289" t="s">
        <v>571</v>
      </c>
    </row>
    <row r="24" spans="1:70">
      <c r="A24" s="80" t="s">
        <v>574</v>
      </c>
      <c r="B24" s="80" t="s">
        <v>573</v>
      </c>
      <c r="E24" s="108"/>
      <c r="F24" s="80"/>
      <c r="I24" s="80"/>
      <c r="R24" s="190">
        <f>IFERROR(IF('4. KSM Capabilities'!F32&lt;&gt;"",'4. KSM Capabilities'!C32,0),0)</f>
        <v>0</v>
      </c>
      <c r="S24" s="16"/>
      <c r="T24" s="16">
        <f>IFERROR(IF('3a. Capabilities'!C29&lt;&gt;"",'3a. Capabilities'!B29,0),"")</f>
        <v>0</v>
      </c>
      <c r="U24" s="190"/>
      <c r="V24" s="191">
        <v>0</v>
      </c>
      <c r="W24" s="191"/>
      <c r="X24" s="189" cm="1">
        <f t="array" ref="X24">IFERROR(_xlfn.IFS('3a. Capabilities'!C29="",0,'3a. Capabilities'!C29="Distribute",0,'3a. Capabilities'!C29="Manufacture",'3a. Capabilities'!B29, '3a. Capabilities'!C29="In Development",'3a. Capabilities'!B29),0)</f>
        <v>0</v>
      </c>
      <c r="Y24" s="189"/>
      <c r="Z24" s="17"/>
      <c r="AA24" s="17">
        <f>IFERROR(IF('3c. Inputs'!E31&lt;&gt;"",'3c. Inputs'!E31,0),0)</f>
        <v>0</v>
      </c>
      <c r="AB24" s="180">
        <f>IF('3a. Capabilities'!C29="Distribute",'3a. Capabilities'!B29,0)</f>
        <v>0</v>
      </c>
      <c r="AC24" s="18">
        <v>0</v>
      </c>
      <c r="AD24" s="18"/>
      <c r="AE24" s="80"/>
      <c r="AJ24" s="80"/>
      <c r="AL24" s="5" t="s">
        <v>851</v>
      </c>
      <c r="AM24" s="5"/>
      <c r="AV24" s="80" t="s">
        <v>570</v>
      </c>
      <c r="BM24" s="17">
        <f>'2. Facility Information'!D33</f>
        <v>0</v>
      </c>
      <c r="BN24" s="123"/>
    </row>
    <row r="25" spans="1:70">
      <c r="A25" s="80" t="s">
        <v>576</v>
      </c>
      <c r="B25" s="80" t="s">
        <v>575</v>
      </c>
      <c r="E25" s="108"/>
      <c r="F25" s="80"/>
      <c r="I25" s="80"/>
      <c r="R25" s="190">
        <f>IFERROR(IF('4. KSM Capabilities'!F33&lt;&gt;"",'4. KSM Capabilities'!C33,0),0)</f>
        <v>0</v>
      </c>
      <c r="S25" s="16"/>
      <c r="T25" s="16">
        <f>IFERROR(IF('3a. Capabilities'!C30&lt;&gt;"",'3a. Capabilities'!B30,0),"")</f>
        <v>0</v>
      </c>
      <c r="U25" s="190"/>
      <c r="V25" s="191">
        <v>0</v>
      </c>
      <c r="W25" s="191"/>
      <c r="X25" s="189" cm="1">
        <f t="array" ref="X25">IFERROR(_xlfn.IFS('3a. Capabilities'!C30="",0,'3a. Capabilities'!C30="Distribute",0,'3a. Capabilities'!C30="Manufacture",'3a. Capabilities'!B30, '3a. Capabilities'!C30="In Development",'3a. Capabilities'!B30),0)</f>
        <v>0</v>
      </c>
      <c r="Y25" s="189"/>
      <c r="Z25" s="17"/>
      <c r="AA25" s="17">
        <f>IFERROR(IF('3c. Inputs'!E32&lt;&gt;"",'3c. Inputs'!E32,0),0)</f>
        <v>0</v>
      </c>
      <c r="AB25" s="180">
        <f>IF('3a. Capabilities'!C30="Distribute",'3a. Capabilities'!B30,0)</f>
        <v>0</v>
      </c>
      <c r="AC25" s="18">
        <v>0</v>
      </c>
      <c r="AD25" s="18"/>
      <c r="AE25" s="80"/>
      <c r="AJ25" s="80"/>
      <c r="AL25" s="5" t="s">
        <v>852</v>
      </c>
      <c r="AM25" s="5"/>
      <c r="AN25" s="1"/>
      <c r="AV25" s="80" t="s">
        <v>573</v>
      </c>
      <c r="BM25" s="17">
        <f>'2. Facility Information'!D34</f>
        <v>0</v>
      </c>
      <c r="BN25" s="123"/>
    </row>
    <row r="26" spans="1:70">
      <c r="A26" s="80" t="s">
        <v>578</v>
      </c>
      <c r="B26" s="80" t="s">
        <v>577</v>
      </c>
      <c r="E26" s="108"/>
      <c r="F26" s="80"/>
      <c r="I26" s="80"/>
      <c r="R26" s="190">
        <f>IFERROR(IF('4. KSM Capabilities'!F34&lt;&gt;"",'4. KSM Capabilities'!C34,0),0)</f>
        <v>0</v>
      </c>
      <c r="S26" s="16"/>
      <c r="T26" s="16">
        <f>IFERROR(IF('3a. Capabilities'!C31&lt;&gt;"",'3a. Capabilities'!B31,0),"")</f>
        <v>0</v>
      </c>
      <c r="U26" s="190"/>
      <c r="V26" s="191">
        <v>0</v>
      </c>
      <c r="W26" s="191"/>
      <c r="X26" s="189" cm="1">
        <f t="array" ref="X26">IFERROR(_xlfn.IFS('3a. Capabilities'!C31="",0,'3a. Capabilities'!C31="Distribute",0,'3a. Capabilities'!C31="Manufacture",'3a. Capabilities'!B31, '3a. Capabilities'!C31="In Development",'3a. Capabilities'!B31),0)</f>
        <v>0</v>
      </c>
      <c r="Y26" s="189"/>
      <c r="Z26" s="17"/>
      <c r="AA26" s="17">
        <f>IFERROR(IF('3c. Inputs'!E33&lt;&gt;"",'3c. Inputs'!E33,0),0)</f>
        <v>0</v>
      </c>
      <c r="AB26" s="180">
        <f>IF('3a. Capabilities'!C31="Distribute",'3a. Capabilities'!B31,0)</f>
        <v>0</v>
      </c>
      <c r="AC26" s="18">
        <v>0</v>
      </c>
      <c r="AD26" s="18"/>
      <c r="AE26" s="80"/>
      <c r="AJ26" s="80"/>
      <c r="AL26" s="5" t="s">
        <v>853</v>
      </c>
      <c r="AM26" s="5"/>
      <c r="AN26" s="1"/>
      <c r="AV26" s="80" t="s">
        <v>575</v>
      </c>
      <c r="BM26" s="17">
        <f>'2. Facility Information'!D35</f>
        <v>0</v>
      </c>
      <c r="BN26" s="123"/>
    </row>
    <row r="27" spans="1:70">
      <c r="A27" s="80" t="s">
        <v>580</v>
      </c>
      <c r="B27" s="80" t="s">
        <v>579</v>
      </c>
      <c r="E27" s="108"/>
      <c r="F27" s="80"/>
      <c r="I27" s="80"/>
      <c r="R27" s="190">
        <f>IFERROR(IF('4. KSM Capabilities'!F35&lt;&gt;"",'4. KSM Capabilities'!C35,0),0)</f>
        <v>0</v>
      </c>
      <c r="S27" s="16"/>
      <c r="T27" s="16">
        <f>IFERROR(IF('3a. Capabilities'!C32&lt;&gt;"",'3a. Capabilities'!B32,0),"")</f>
        <v>0</v>
      </c>
      <c r="U27" s="190"/>
      <c r="V27" s="191">
        <v>0</v>
      </c>
      <c r="W27" s="191"/>
      <c r="X27" s="189" cm="1">
        <f t="array" ref="X27">IFERROR(_xlfn.IFS('3a. Capabilities'!C32="",0,'3a. Capabilities'!C32="Distribute",0,'3a. Capabilities'!C32="Manufacture",'3a. Capabilities'!B32, '3a. Capabilities'!C32="In Development",'3a. Capabilities'!B32),0)</f>
        <v>0</v>
      </c>
      <c r="Y27" s="189"/>
      <c r="Z27" s="17"/>
      <c r="AA27" s="17">
        <f>IFERROR(IF('3c. Inputs'!E34&lt;&gt;"",'3c. Inputs'!E34,0),0)</f>
        <v>0</v>
      </c>
      <c r="AB27" s="180">
        <f>IF('3a. Capabilities'!C32="Distribute",'3a. Capabilities'!B32,0)</f>
        <v>0</v>
      </c>
      <c r="AC27" s="18">
        <v>0</v>
      </c>
      <c r="AD27" s="18"/>
      <c r="AE27" s="80"/>
      <c r="AJ27" s="80"/>
      <c r="AL27" s="5" t="s">
        <v>854</v>
      </c>
      <c r="AM27" s="5"/>
      <c r="AN27" s="1"/>
      <c r="AV27" s="80" t="s">
        <v>577</v>
      </c>
      <c r="BM27" s="17">
        <f>'2. Facility Information'!D36</f>
        <v>0</v>
      </c>
      <c r="BN27" s="123"/>
    </row>
    <row r="28" spans="1:70">
      <c r="A28" s="80" t="s">
        <v>582</v>
      </c>
      <c r="B28" s="80" t="s">
        <v>581</v>
      </c>
      <c r="E28" s="80"/>
      <c r="F28" s="80"/>
      <c r="I28" s="80"/>
      <c r="R28" s="190">
        <f>IFERROR(IF('4. KSM Capabilities'!F36&lt;&gt;"",'4. KSM Capabilities'!C36,0),0)</f>
        <v>0</v>
      </c>
      <c r="S28" s="16"/>
      <c r="T28" s="16">
        <f>IFERROR(IF('3a. Capabilities'!C33&lt;&gt;"",'3a. Capabilities'!B33,0),"")</f>
        <v>0</v>
      </c>
      <c r="U28" s="190"/>
      <c r="V28" s="191">
        <v>0</v>
      </c>
      <c r="W28" s="191"/>
      <c r="X28" s="189" cm="1">
        <f t="array" ref="X28">IFERROR(_xlfn.IFS('3a. Capabilities'!C33="",0,'3a. Capabilities'!C33="Distribute",0,'3a. Capabilities'!C33="Manufacture",'3a. Capabilities'!B33, '3a. Capabilities'!C33="In Development",'3a. Capabilities'!B33),0)</f>
        <v>0</v>
      </c>
      <c r="Y28" s="189"/>
      <c r="Z28" s="17"/>
      <c r="AA28" s="17">
        <f>IFERROR(IF('3c. Inputs'!E35&lt;&gt;"",'3c. Inputs'!E35,0),0)</f>
        <v>0</v>
      </c>
      <c r="AB28" s="180">
        <f>IF('3a. Capabilities'!C33="Distribute",'3a. Capabilities'!B33,0)</f>
        <v>0</v>
      </c>
      <c r="AC28" s="18">
        <v>0</v>
      </c>
      <c r="AD28" s="18"/>
      <c r="AE28" s="80"/>
      <c r="AJ28" s="80"/>
      <c r="AL28" s="5" t="s">
        <v>855</v>
      </c>
      <c r="AM28" s="5"/>
      <c r="AN28" s="1"/>
      <c r="AV28" s="80" t="s">
        <v>579</v>
      </c>
      <c r="BM28" s="17">
        <f>'2. Facility Information'!D37</f>
        <v>0</v>
      </c>
      <c r="BN28" s="123"/>
    </row>
    <row r="29" spans="1:70">
      <c r="A29" s="80" t="s">
        <v>584</v>
      </c>
      <c r="B29" s="80" t="s">
        <v>583</v>
      </c>
      <c r="E29" s="80"/>
      <c r="F29" s="80"/>
      <c r="I29" s="80"/>
      <c r="R29" s="190">
        <f>IFERROR(IF('4. KSM Capabilities'!F37&lt;&gt;"",'4. KSM Capabilities'!C37,0),0)</f>
        <v>0</v>
      </c>
      <c r="S29" s="16"/>
      <c r="T29" s="16">
        <f>IFERROR(IF('3a. Capabilities'!C34&lt;&gt;"",'3a. Capabilities'!B34,0),"")</f>
        <v>0</v>
      </c>
      <c r="U29" s="190"/>
      <c r="V29" s="191">
        <v>0</v>
      </c>
      <c r="W29" s="191"/>
      <c r="X29" s="189" cm="1">
        <f t="array" ref="X29">IFERROR(_xlfn.IFS('3a. Capabilities'!C34="",0,'3a. Capabilities'!C34="Distribute",0,'3a. Capabilities'!C34="Manufacture",'3a. Capabilities'!B34, '3a. Capabilities'!C34="In Development",'3a. Capabilities'!B34),0)</f>
        <v>0</v>
      </c>
      <c r="Y29" s="189"/>
      <c r="Z29" s="17"/>
      <c r="AA29" s="17">
        <f>IFERROR(IF('3c. Inputs'!E36&lt;&gt;"",'3c. Inputs'!E36,0),0)</f>
        <v>0</v>
      </c>
      <c r="AB29" s="180">
        <f>IF('3a. Capabilities'!C34="Distribute",'3a. Capabilities'!B34,0)</f>
        <v>0</v>
      </c>
      <c r="AC29" s="18">
        <v>0</v>
      </c>
      <c r="AD29" s="18"/>
      <c r="AE29" s="80"/>
      <c r="AJ29" s="80"/>
      <c r="AL29" s="5" t="s">
        <v>856</v>
      </c>
      <c r="AM29" s="5"/>
      <c r="AV29" s="80" t="s">
        <v>581</v>
      </c>
      <c r="BM29" s="17">
        <f>'2. Facility Information'!D38</f>
        <v>0</v>
      </c>
      <c r="BN29" s="123"/>
    </row>
    <row r="30" spans="1:70">
      <c r="A30" s="80" t="s">
        <v>108</v>
      </c>
      <c r="B30" s="80" t="s">
        <v>585</v>
      </c>
      <c r="E30" s="80"/>
      <c r="F30" s="80"/>
      <c r="I30" s="80"/>
      <c r="R30" s="190">
        <f>IFERROR(IF('4. KSM Capabilities'!F38&lt;&gt;"",'4. KSM Capabilities'!C38,0),0)</f>
        <v>0</v>
      </c>
      <c r="S30" s="16"/>
      <c r="T30" s="16">
        <f>IFERROR(IF('3a. Capabilities'!C35&lt;&gt;"",'3a. Capabilities'!B35,0),"")</f>
        <v>0</v>
      </c>
      <c r="U30" s="190"/>
      <c r="V30" s="191">
        <v>0</v>
      </c>
      <c r="W30" s="191"/>
      <c r="X30" s="189" cm="1">
        <f t="array" ref="X30">IFERROR(_xlfn.IFS('3a. Capabilities'!C35="",0,'3a. Capabilities'!C35="Distribute",0,'3a. Capabilities'!C35="Manufacture",'3a. Capabilities'!B35, '3a. Capabilities'!C35="In Development",'3a. Capabilities'!B35),0)</f>
        <v>0</v>
      </c>
      <c r="Y30" s="189"/>
      <c r="Z30" s="17"/>
      <c r="AA30" s="17">
        <f>IFERROR(IF('3c. Inputs'!E37&lt;&gt;"",'3c. Inputs'!E37,0),0)</f>
        <v>0</v>
      </c>
      <c r="AB30" s="180">
        <f>IF('3a. Capabilities'!C35="Distribute",'3a. Capabilities'!B35,0)</f>
        <v>0</v>
      </c>
      <c r="AC30" s="18">
        <v>0</v>
      </c>
      <c r="AD30" s="18"/>
      <c r="AE30" s="80"/>
      <c r="AJ30" s="80"/>
      <c r="AL30" s="5" t="s">
        <v>857</v>
      </c>
      <c r="AM30" s="5"/>
      <c r="AV30" s="80" t="s">
        <v>583</v>
      </c>
      <c r="BM30" s="17">
        <f>'2. Facility Information'!D39</f>
        <v>0</v>
      </c>
      <c r="BN30" s="123"/>
    </row>
    <row r="31" spans="1:70">
      <c r="A31" s="80" t="s">
        <v>587</v>
      </c>
      <c r="B31" s="80" t="s">
        <v>586</v>
      </c>
      <c r="E31" s="80"/>
      <c r="F31" s="80"/>
      <c r="I31" s="80"/>
      <c r="R31" s="190">
        <f>IFERROR(IF('4. KSM Capabilities'!F39&lt;&gt;"",'4. KSM Capabilities'!C39,0),0)</f>
        <v>0</v>
      </c>
      <c r="S31" s="16"/>
      <c r="T31" s="16">
        <f>IFERROR(IF('3a. Capabilities'!C36&lt;&gt;"",'3a. Capabilities'!B36,0),"")</f>
        <v>0</v>
      </c>
      <c r="U31" s="190"/>
      <c r="V31" s="191">
        <v>0</v>
      </c>
      <c r="W31" s="191"/>
      <c r="X31" s="189" cm="1">
        <f t="array" ref="X31">IFERROR(_xlfn.IFS('3a. Capabilities'!C36="",0,'3a. Capabilities'!C36="Distribute",0,'3a. Capabilities'!C36="Manufacture",'3a. Capabilities'!B36, '3a. Capabilities'!C36="In Development",'3a. Capabilities'!B36),0)</f>
        <v>0</v>
      </c>
      <c r="Y31" s="189"/>
      <c r="Z31" s="17"/>
      <c r="AA31" s="17">
        <f>IFERROR(IF('3c. Inputs'!E38&lt;&gt;"",'3c. Inputs'!E38,0),0)</f>
        <v>0</v>
      </c>
      <c r="AB31" s="180">
        <f>IF('3a. Capabilities'!C36="Distribute",'3a. Capabilities'!B36,0)</f>
        <v>0</v>
      </c>
      <c r="AC31" s="18">
        <v>0</v>
      </c>
      <c r="AD31" s="18"/>
      <c r="AE31" s="80"/>
      <c r="AJ31" s="80"/>
      <c r="AL31" s="80" t="s">
        <v>468</v>
      </c>
      <c r="AV31" s="80" t="s">
        <v>585</v>
      </c>
      <c r="BM31" s="17">
        <f>'2. Facility Information'!D40</f>
        <v>0</v>
      </c>
      <c r="BN31" s="123"/>
    </row>
    <row r="32" spans="1:70">
      <c r="A32" s="80" t="s">
        <v>589</v>
      </c>
      <c r="B32" s="80" t="s">
        <v>588</v>
      </c>
      <c r="E32" s="80"/>
      <c r="F32" s="80"/>
      <c r="I32" s="80"/>
      <c r="R32" s="190">
        <f>IFERROR(IF('4. KSM Capabilities'!F40&lt;&gt;"",'4. KSM Capabilities'!C40,0),0)</f>
        <v>0</v>
      </c>
      <c r="S32" s="16"/>
      <c r="T32" s="16">
        <f>IFERROR(IF('3a. Capabilities'!C37&lt;&gt;"",'3a. Capabilities'!B37,0),"")</f>
        <v>0</v>
      </c>
      <c r="U32" s="190"/>
      <c r="V32" s="191">
        <v>0</v>
      </c>
      <c r="W32" s="191"/>
      <c r="X32" s="189" cm="1">
        <f t="array" ref="X32">IFERROR(_xlfn.IFS('3a. Capabilities'!C37="",0,'3a. Capabilities'!C37="Distribute",0,'3a. Capabilities'!C37="Manufacture",'3a. Capabilities'!B37, '3a. Capabilities'!C37="In Development",'3a. Capabilities'!B37),0)</f>
        <v>0</v>
      </c>
      <c r="Y32" s="189"/>
      <c r="Z32" s="17"/>
      <c r="AA32" s="17">
        <f>IFERROR(IF('3c. Inputs'!E39&lt;&gt;"",'3c. Inputs'!E39,0),0)</f>
        <v>0</v>
      </c>
      <c r="AB32" s="180">
        <f>IF('3a. Capabilities'!C37="Distribute",'3a. Capabilities'!B37,0)</f>
        <v>0</v>
      </c>
      <c r="AC32" s="18">
        <v>0</v>
      </c>
      <c r="AD32" s="18"/>
      <c r="AE32" s="80"/>
      <c r="AJ32" s="80"/>
      <c r="AL32" s="80"/>
      <c r="AV32" s="80" t="s">
        <v>586</v>
      </c>
      <c r="BM32" s="90"/>
      <c r="BN32" s="90"/>
    </row>
    <row r="33" spans="1:66">
      <c r="A33" s="80" t="s">
        <v>591</v>
      </c>
      <c r="B33" s="80" t="s">
        <v>590</v>
      </c>
      <c r="R33" s="190">
        <f>IFERROR(IF('4. KSM Capabilities'!F41&lt;&gt;"",'4. KSM Capabilities'!C41,0),0)</f>
        <v>0</v>
      </c>
      <c r="S33" s="16"/>
      <c r="T33" s="16">
        <f>IFERROR(IF('3a. Capabilities'!C38&lt;&gt;"",'3a. Capabilities'!B38,0),"")</f>
        <v>0</v>
      </c>
      <c r="U33" s="190"/>
      <c r="V33" s="191">
        <v>0</v>
      </c>
      <c r="W33" s="191"/>
      <c r="X33" s="189" cm="1">
        <f t="array" ref="X33">IFERROR(_xlfn.IFS('3a. Capabilities'!C38="",0,'3a. Capabilities'!C38="Distribute",0,'3a. Capabilities'!C38="Manufacture",'3a. Capabilities'!B38, '3a. Capabilities'!C38="In Development",'3a. Capabilities'!B38),0)</f>
        <v>0</v>
      </c>
      <c r="Y33" s="189"/>
      <c r="Z33" s="17"/>
      <c r="AA33" s="17">
        <f>IFERROR(IF('3c. Inputs'!E40&lt;&gt;"",'3c. Inputs'!E40,0),0)</f>
        <v>0</v>
      </c>
      <c r="AB33" s="180">
        <f>IF('3a. Capabilities'!C38="Distribute",'3a. Capabilities'!B38,0)</f>
        <v>0</v>
      </c>
      <c r="AC33" s="18">
        <v>0</v>
      </c>
      <c r="AD33" s="18"/>
      <c r="AV33" s="80" t="s">
        <v>588</v>
      </c>
      <c r="BM33" s="90"/>
      <c r="BN33" s="90"/>
    </row>
    <row r="34" spans="1:66">
      <c r="A34" s="80" t="s">
        <v>593</v>
      </c>
      <c r="B34" s="80" t="s">
        <v>592</v>
      </c>
      <c r="R34" s="190">
        <f>IFERROR(IF('4. KSM Capabilities'!F42&lt;&gt;"",'4. KSM Capabilities'!C42,0),0)</f>
        <v>0</v>
      </c>
      <c r="S34" s="16"/>
      <c r="T34" s="16">
        <f>IFERROR(IF('3a. Capabilities'!C39&lt;&gt;"",'3a. Capabilities'!B39,0),"")</f>
        <v>0</v>
      </c>
      <c r="U34" s="190"/>
      <c r="V34" s="191">
        <v>0</v>
      </c>
      <c r="W34" s="191"/>
      <c r="X34" s="189" cm="1">
        <f t="array" ref="X34">IFERROR(_xlfn.IFS('3a. Capabilities'!C39="",0,'3a. Capabilities'!C39="Distribute",0,'3a. Capabilities'!C39="Manufacture",'3a. Capabilities'!B39, '3a. Capabilities'!C39="In Development",'3a. Capabilities'!B39),0)</f>
        <v>0</v>
      </c>
      <c r="Y34" s="189"/>
      <c r="Z34" s="17"/>
      <c r="AA34" s="17">
        <f>IFERROR(IF('3c. Inputs'!E41&lt;&gt;"",'3c. Inputs'!E41,0),0)</f>
        <v>0</v>
      </c>
      <c r="AB34" s="180">
        <f>IF('3a. Capabilities'!C39="Distribute",'3a. Capabilities'!B39,0)</f>
        <v>0</v>
      </c>
      <c r="AC34" s="18">
        <v>0</v>
      </c>
      <c r="AD34" s="18"/>
      <c r="AV34" s="80" t="s">
        <v>590</v>
      </c>
      <c r="BM34" s="90"/>
      <c r="BN34" s="90"/>
    </row>
    <row r="35" spans="1:66">
      <c r="A35" s="80" t="s">
        <v>595</v>
      </c>
      <c r="B35" s="80" t="s">
        <v>594</v>
      </c>
      <c r="R35" s="190">
        <f>IFERROR(IF('4. KSM Capabilities'!F43&lt;&gt;"",'4. KSM Capabilities'!C43,0),0)</f>
        <v>0</v>
      </c>
      <c r="S35" s="16"/>
      <c r="T35" s="16">
        <f>IFERROR(IF('3a. Capabilities'!C40&lt;&gt;"",'3a. Capabilities'!B40,0),"")</f>
        <v>0</v>
      </c>
      <c r="U35" s="190"/>
      <c r="V35" s="191">
        <v>0</v>
      </c>
      <c r="W35" s="191"/>
      <c r="X35" s="189" cm="1">
        <f t="array" ref="X35">IFERROR(_xlfn.IFS('3a. Capabilities'!C40="",0,'3a. Capabilities'!C40="Distribute",0,'3a. Capabilities'!C40="Manufacture",'3a. Capabilities'!B40, '3a. Capabilities'!C40="In Development",'3a. Capabilities'!B40),0)</f>
        <v>0</v>
      </c>
      <c r="Y35" s="189"/>
      <c r="Z35" s="17"/>
      <c r="AA35" s="17">
        <f>IFERROR(IF('3c. Inputs'!E42&lt;&gt;"",'3c. Inputs'!E42,0),0)</f>
        <v>0</v>
      </c>
      <c r="AB35" s="180">
        <f>IF('3a. Capabilities'!C40="Distribute",'3a. Capabilities'!B40,0)</f>
        <v>0</v>
      </c>
      <c r="AC35" s="18">
        <v>0</v>
      </c>
      <c r="AD35" s="18"/>
      <c r="AV35" s="80" t="s">
        <v>592</v>
      </c>
      <c r="BM35" s="90"/>
      <c r="BN35" s="90"/>
    </row>
    <row r="36" spans="1:66">
      <c r="A36" s="80" t="s">
        <v>597</v>
      </c>
      <c r="B36" s="80" t="s">
        <v>596</v>
      </c>
      <c r="R36" s="190">
        <f>IFERROR(IF('4. KSM Capabilities'!F44&lt;&gt;"",'4. KSM Capabilities'!C44,0),0)</f>
        <v>0</v>
      </c>
      <c r="S36" s="16"/>
      <c r="T36" s="16">
        <f>IFERROR(IF('3a. Capabilities'!C41&lt;&gt;"",'3a. Capabilities'!B41,0),"")</f>
        <v>0</v>
      </c>
      <c r="U36" s="190"/>
      <c r="V36" s="191">
        <v>0</v>
      </c>
      <c r="W36" s="191"/>
      <c r="X36" s="189" cm="1">
        <f t="array" ref="X36">IFERROR(_xlfn.IFS('3a. Capabilities'!C41="",0,'3a. Capabilities'!C41="Distribute",0,'3a. Capabilities'!C41="Manufacture",'3a. Capabilities'!B41, '3a. Capabilities'!C41="In Development",'3a. Capabilities'!B41),0)</f>
        <v>0</v>
      </c>
      <c r="Y36" s="189"/>
      <c r="Z36" s="17"/>
      <c r="AA36" s="17">
        <f>IFERROR(IF('3c. Inputs'!E43&lt;&gt;"",'3c. Inputs'!E43,0),0)</f>
        <v>0</v>
      </c>
      <c r="AB36" s="180">
        <f>IF('3a. Capabilities'!C41="Distribute",'3a. Capabilities'!B41,0)</f>
        <v>0</v>
      </c>
      <c r="AC36" s="18">
        <v>0</v>
      </c>
      <c r="AD36" s="18"/>
      <c r="AV36" s="80" t="s">
        <v>594</v>
      </c>
      <c r="BM36" s="90"/>
      <c r="BN36" s="90"/>
    </row>
    <row r="37" spans="1:66">
      <c r="A37" s="80" t="s">
        <v>599</v>
      </c>
      <c r="B37" s="80" t="s">
        <v>598</v>
      </c>
      <c r="R37" s="190">
        <f>IFERROR(IF('4. KSM Capabilities'!F45&lt;&gt;"",'4. KSM Capabilities'!C45,0),0)</f>
        <v>0</v>
      </c>
      <c r="S37" s="16"/>
      <c r="T37" s="16">
        <f>IFERROR(IF('3a. Capabilities'!C42&lt;&gt;"",'3a. Capabilities'!B42,0),"")</f>
        <v>0</v>
      </c>
      <c r="U37" s="190"/>
      <c r="V37" s="191">
        <v>0</v>
      </c>
      <c r="W37" s="191"/>
      <c r="X37" s="189" cm="1">
        <f t="array" ref="X37">IFERROR(_xlfn.IFS('3a. Capabilities'!C42="",0,'3a. Capabilities'!C42="Distribute",0,'3a. Capabilities'!C42="Manufacture",'3a. Capabilities'!B42, '3a. Capabilities'!C42="In Development",'3a. Capabilities'!B42),0)</f>
        <v>0</v>
      </c>
      <c r="Y37" s="189"/>
      <c r="Z37" s="17"/>
      <c r="AA37" s="17">
        <f>IFERROR(IF('3c. Inputs'!E44&lt;&gt;"",'3c. Inputs'!E44,0),0)</f>
        <v>0</v>
      </c>
      <c r="AB37" s="180">
        <f>IF('3a. Capabilities'!C42="Distribute",'3a. Capabilities'!B42,0)</f>
        <v>0</v>
      </c>
      <c r="AC37" s="18">
        <v>0</v>
      </c>
      <c r="AD37" s="18"/>
      <c r="AV37" s="80" t="s">
        <v>596</v>
      </c>
      <c r="BM37" s="90"/>
      <c r="BN37" s="90"/>
    </row>
    <row r="38" spans="1:66">
      <c r="A38" s="80" t="s">
        <v>601</v>
      </c>
      <c r="B38" s="80" t="s">
        <v>600</v>
      </c>
      <c r="R38" s="190">
        <f>IFERROR(IF('4. KSM Capabilities'!F46&lt;&gt;"",'4. KSM Capabilities'!C46,0),0)</f>
        <v>0</v>
      </c>
      <c r="S38" s="16"/>
      <c r="T38" s="16">
        <f>IFERROR(IF('3a. Capabilities'!C43&lt;&gt;"",'3a. Capabilities'!B43,0),"")</f>
        <v>0</v>
      </c>
      <c r="U38" s="190"/>
      <c r="V38" s="191">
        <v>0</v>
      </c>
      <c r="W38" s="191"/>
      <c r="X38" s="189" cm="1">
        <f t="array" ref="X38">IFERROR(_xlfn.IFS('3a. Capabilities'!C43="",0,'3a. Capabilities'!C43="Distribute",0,'3a. Capabilities'!C43="Manufacture",'3a. Capabilities'!B43, '3a. Capabilities'!C43="In Development",'3a. Capabilities'!B43),0)</f>
        <v>0</v>
      </c>
      <c r="Y38" s="189"/>
      <c r="Z38" s="17"/>
      <c r="AA38" s="17">
        <f>IFERROR(IF('3c. Inputs'!E45&lt;&gt;"",'3c. Inputs'!E45,0),0)</f>
        <v>0</v>
      </c>
      <c r="AB38" s="180">
        <f>IF('3a. Capabilities'!C43="Distribute",'3a. Capabilities'!B43,0)</f>
        <v>0</v>
      </c>
      <c r="AC38" s="18">
        <v>0</v>
      </c>
      <c r="AD38" s="18"/>
      <c r="AV38" s="80" t="s">
        <v>598</v>
      </c>
      <c r="BM38" s="90"/>
      <c r="BN38" s="90"/>
    </row>
    <row r="39" spans="1:66">
      <c r="A39" s="80" t="s">
        <v>603</v>
      </c>
      <c r="B39" s="80" t="s">
        <v>602</v>
      </c>
      <c r="R39" s="190">
        <f>IFERROR(IF('4. KSM Capabilities'!F47&lt;&gt;"",'4. KSM Capabilities'!C47,0),0)</f>
        <v>0</v>
      </c>
      <c r="S39" s="16"/>
      <c r="T39" s="16">
        <f>IFERROR(IF('3a. Capabilities'!C44&lt;&gt;"",'3a. Capabilities'!B44,0),"")</f>
        <v>0</v>
      </c>
      <c r="U39" s="190"/>
      <c r="V39" s="191">
        <v>0</v>
      </c>
      <c r="W39" s="191"/>
      <c r="X39" s="189" cm="1">
        <f t="array" ref="X39">IFERROR(_xlfn.IFS('3a. Capabilities'!C44="",0,'3a. Capabilities'!C44="Distribute",0,'3a. Capabilities'!C44="Manufacture",'3a. Capabilities'!B44, '3a. Capabilities'!C44="In Development",'3a. Capabilities'!B44),0)</f>
        <v>0</v>
      </c>
      <c r="Y39" s="189"/>
      <c r="Z39" s="17"/>
      <c r="AA39" s="17">
        <f>IFERROR(IF('3c. Inputs'!E46&lt;&gt;"",'3c. Inputs'!E46,0),0)</f>
        <v>0</v>
      </c>
      <c r="AB39" s="180">
        <f>IF('3a. Capabilities'!C44="Distribute",'3a. Capabilities'!B44,0)</f>
        <v>0</v>
      </c>
      <c r="AC39" s="18">
        <v>0</v>
      </c>
      <c r="AD39" s="18"/>
      <c r="AV39" s="80" t="s">
        <v>600</v>
      </c>
      <c r="BM39" s="90"/>
      <c r="BN39" s="90"/>
    </row>
    <row r="40" spans="1:66">
      <c r="A40" s="80" t="s">
        <v>605</v>
      </c>
      <c r="B40" s="80" t="s">
        <v>604</v>
      </c>
      <c r="R40" s="190">
        <f>IFERROR(IF('4. KSM Capabilities'!F48&lt;&gt;"",'4. KSM Capabilities'!C48,0),0)</f>
        <v>0</v>
      </c>
      <c r="S40" s="16"/>
      <c r="T40" s="16">
        <f>IFERROR(IF('3a. Capabilities'!C45&lt;&gt;"",'3a. Capabilities'!B45,0),"")</f>
        <v>0</v>
      </c>
      <c r="U40" s="190"/>
      <c r="V40" s="191">
        <v>0</v>
      </c>
      <c r="W40" s="191"/>
      <c r="X40" s="189" cm="1">
        <f t="array" ref="X40">IFERROR(_xlfn.IFS('3a. Capabilities'!C45="",0,'3a. Capabilities'!C45="Distribute",0,'3a. Capabilities'!C45="Manufacture",'3a. Capabilities'!B45, '3a. Capabilities'!C45="In Development",'3a. Capabilities'!B45),0)</f>
        <v>0</v>
      </c>
      <c r="Y40" s="189"/>
      <c r="Z40" s="17"/>
      <c r="AA40" s="17">
        <f>IFERROR(IF('3c. Inputs'!E47&lt;&gt;"",'3c. Inputs'!E47,0),0)</f>
        <v>0</v>
      </c>
      <c r="AB40" s="180">
        <f>IF('3a. Capabilities'!C45="Distribute",'3a. Capabilities'!B45,0)</f>
        <v>0</v>
      </c>
      <c r="AC40" s="18">
        <v>0</v>
      </c>
      <c r="AD40" s="18"/>
      <c r="AV40" s="80" t="s">
        <v>602</v>
      </c>
      <c r="BM40" s="90"/>
      <c r="BN40" s="90"/>
    </row>
    <row r="41" spans="1:66">
      <c r="A41" s="80" t="s">
        <v>607</v>
      </c>
      <c r="B41" s="80" t="s">
        <v>606</v>
      </c>
      <c r="R41" s="190">
        <f>IFERROR(IF('4. KSM Capabilities'!F49&lt;&gt;"",'4. KSM Capabilities'!C49,0),0)</f>
        <v>0</v>
      </c>
      <c r="S41" s="16"/>
      <c r="T41" s="16">
        <f>IFERROR(IF('3a. Capabilities'!C46&lt;&gt;"",'3a. Capabilities'!B46,0),"")</f>
        <v>0</v>
      </c>
      <c r="U41" s="190"/>
      <c r="V41" s="191">
        <v>0</v>
      </c>
      <c r="W41" s="191"/>
      <c r="X41" s="189" cm="1">
        <f t="array" ref="X41">IFERROR(_xlfn.IFS('3a. Capabilities'!C46="",0,'3a. Capabilities'!C46="Distribute",0,'3a. Capabilities'!C46="Manufacture",'3a. Capabilities'!B46, '3a. Capabilities'!C46="In Development",'3a. Capabilities'!B46),0)</f>
        <v>0</v>
      </c>
      <c r="Y41" s="189"/>
      <c r="Z41" s="17"/>
      <c r="AA41" s="17">
        <f>IFERROR(IF('3c. Inputs'!E48&lt;&gt;"",'3c. Inputs'!E48,0),0)</f>
        <v>0</v>
      </c>
      <c r="AB41" s="180">
        <f>IF('3a. Capabilities'!C46="Distribute",'3a. Capabilities'!B46,0)</f>
        <v>0</v>
      </c>
      <c r="AC41" s="18">
        <v>0</v>
      </c>
      <c r="AD41" s="18"/>
      <c r="AV41" s="80" t="s">
        <v>604</v>
      </c>
      <c r="BM41" s="90"/>
      <c r="BN41" s="90"/>
    </row>
    <row r="42" spans="1:66">
      <c r="A42" s="80" t="s">
        <v>609</v>
      </c>
      <c r="B42" s="80" t="s">
        <v>608</v>
      </c>
      <c r="R42" s="190">
        <f>IFERROR(IF('4. KSM Capabilities'!F50&lt;&gt;"",'4. KSM Capabilities'!C50,0),0)</f>
        <v>0</v>
      </c>
      <c r="S42" s="16"/>
      <c r="T42" s="16">
        <f>IFERROR(IF('3a. Capabilities'!C47&lt;&gt;"",'3a. Capabilities'!B47,0),"")</f>
        <v>0</v>
      </c>
      <c r="U42" s="190"/>
      <c r="V42" s="191">
        <v>0</v>
      </c>
      <c r="W42" s="191"/>
      <c r="X42" s="189" cm="1">
        <f t="array" ref="X42">IFERROR(_xlfn.IFS('3a. Capabilities'!C47="",0,'3a. Capabilities'!C47="Distribute",0,'3a. Capabilities'!C47="Manufacture",'3a. Capabilities'!B47, '3a. Capabilities'!C47="In Development",'3a. Capabilities'!B47),0)</f>
        <v>0</v>
      </c>
      <c r="Y42" s="189"/>
      <c r="Z42" s="17"/>
      <c r="AA42" s="17">
        <f>IFERROR(IF('3c. Inputs'!E49&lt;&gt;"",'3c. Inputs'!E49,0),0)</f>
        <v>0</v>
      </c>
      <c r="AB42" s="180">
        <f>IF('3a. Capabilities'!C47="Distribute",'3a. Capabilities'!B47,0)</f>
        <v>0</v>
      </c>
      <c r="AC42" s="18">
        <v>0</v>
      </c>
      <c r="AD42" s="18"/>
      <c r="AV42" s="80" t="s">
        <v>606</v>
      </c>
      <c r="BM42" s="90"/>
      <c r="BN42" s="90"/>
    </row>
    <row r="43" spans="1:66">
      <c r="A43" s="80" t="s">
        <v>611</v>
      </c>
      <c r="B43" s="80" t="s">
        <v>610</v>
      </c>
      <c r="R43" s="190">
        <f>IFERROR(IF('4. KSM Capabilities'!F51&lt;&gt;"",'4. KSM Capabilities'!C51,0),0)</f>
        <v>0</v>
      </c>
      <c r="S43" s="16"/>
      <c r="T43" s="16">
        <f>IFERROR(IF('3a. Capabilities'!C48&lt;&gt;"",'3a. Capabilities'!B48,0),"")</f>
        <v>0</v>
      </c>
      <c r="U43" s="190"/>
      <c r="V43" s="191">
        <v>0</v>
      </c>
      <c r="W43" s="191"/>
      <c r="X43" s="189" cm="1">
        <f t="array" ref="X43">IFERROR(_xlfn.IFS('3a. Capabilities'!C48="",0,'3a. Capabilities'!C48="Distribute",0,'3a. Capabilities'!C48="Manufacture",'3a. Capabilities'!B48, '3a. Capabilities'!C48="In Development",'3a. Capabilities'!B48),0)</f>
        <v>0</v>
      </c>
      <c r="Y43" s="189"/>
      <c r="Z43" s="17"/>
      <c r="AA43" s="17">
        <f>IFERROR(IF('3c. Inputs'!E50&lt;&gt;"",'3c. Inputs'!E50,0),0)</f>
        <v>0</v>
      </c>
      <c r="AB43" s="180">
        <f>IF('3a. Capabilities'!C48="Distribute",'3a. Capabilities'!B48,0)</f>
        <v>0</v>
      </c>
      <c r="AC43" s="18">
        <v>0</v>
      </c>
      <c r="AD43" s="18"/>
      <c r="AV43" s="80" t="s">
        <v>608</v>
      </c>
      <c r="BM43" s="90"/>
      <c r="BN43" s="90"/>
    </row>
    <row r="44" spans="1:66">
      <c r="A44" s="80" t="s">
        <v>613</v>
      </c>
      <c r="B44" s="80" t="s">
        <v>612</v>
      </c>
      <c r="R44" s="190">
        <f>IFERROR(IF('4. KSM Capabilities'!F52&lt;&gt;"",'4. KSM Capabilities'!C52,0),0)</f>
        <v>0</v>
      </c>
      <c r="S44" s="16"/>
      <c r="T44" s="16">
        <f>IFERROR(IF('3a. Capabilities'!C49&lt;&gt;"",'3a. Capabilities'!B49,0),"")</f>
        <v>0</v>
      </c>
      <c r="U44" s="190"/>
      <c r="V44" s="191">
        <v>0</v>
      </c>
      <c r="W44" s="191"/>
      <c r="X44" s="189" cm="1">
        <f t="array" ref="X44">IFERROR(_xlfn.IFS('3a. Capabilities'!C49="",0,'3a. Capabilities'!C49="Distribute",0,'3a. Capabilities'!C49="Manufacture",'3a. Capabilities'!B49, '3a. Capabilities'!C49="In Development",'3a. Capabilities'!B49),0)</f>
        <v>0</v>
      </c>
      <c r="Y44" s="189"/>
      <c r="Z44" s="17"/>
      <c r="AA44" s="17">
        <f>IFERROR(IF('3c. Inputs'!E51&lt;&gt;"",'3c. Inputs'!E51,0),0)</f>
        <v>0</v>
      </c>
      <c r="AB44" s="180">
        <f>IF('3a. Capabilities'!C49="Distribute",'3a. Capabilities'!B49,0)</f>
        <v>0</v>
      </c>
      <c r="AC44" s="18">
        <v>0</v>
      </c>
      <c r="AD44" s="18"/>
      <c r="AV44" s="80" t="s">
        <v>610</v>
      </c>
      <c r="BM44" s="90"/>
      <c r="BN44" s="90"/>
    </row>
    <row r="45" spans="1:66">
      <c r="A45" s="80" t="s">
        <v>615</v>
      </c>
      <c r="B45" s="80" t="s">
        <v>614</v>
      </c>
      <c r="R45" s="190">
        <f>IFERROR(IF('4. KSM Capabilities'!F53&lt;&gt;"",'4. KSM Capabilities'!C53,0),0)</f>
        <v>0</v>
      </c>
      <c r="S45" s="16"/>
      <c r="T45" s="16">
        <f>IFERROR(IF('3a. Capabilities'!C50&lt;&gt;"",'3a. Capabilities'!B50,0),"")</f>
        <v>0</v>
      </c>
      <c r="U45" s="190"/>
      <c r="V45" s="191">
        <v>0</v>
      </c>
      <c r="W45" s="191"/>
      <c r="X45" s="189" cm="1">
        <f t="array" ref="X45">IFERROR(_xlfn.IFS('3a. Capabilities'!C50="",0,'3a. Capabilities'!C50="Distribute",0,'3a. Capabilities'!C50="Manufacture",'3a. Capabilities'!B50, '3a. Capabilities'!C50="In Development",'3a. Capabilities'!B50),0)</f>
        <v>0</v>
      </c>
      <c r="Y45" s="189"/>
      <c r="Z45" s="17"/>
      <c r="AA45" s="17">
        <f>IFERROR(IF('3c. Inputs'!E52&lt;&gt;"",'3c. Inputs'!E52,0),0)</f>
        <v>0</v>
      </c>
      <c r="AB45" s="180">
        <f>IF('3a. Capabilities'!C50="Distribute",'3a. Capabilities'!B50,0)</f>
        <v>0</v>
      </c>
      <c r="AC45" s="18">
        <v>0</v>
      </c>
      <c r="AD45" s="18"/>
      <c r="AV45" s="80" t="s">
        <v>612</v>
      </c>
      <c r="BM45" s="90"/>
      <c r="BN45" s="90"/>
    </row>
    <row r="46" spans="1:66">
      <c r="A46" s="80" t="s">
        <v>617</v>
      </c>
      <c r="B46" s="80" t="s">
        <v>616</v>
      </c>
      <c r="R46" s="190">
        <f>IFERROR(IF('4. KSM Capabilities'!F54&lt;&gt;"",'4. KSM Capabilities'!C54,0),0)</f>
        <v>0</v>
      </c>
      <c r="S46" s="16"/>
      <c r="T46" s="16">
        <f>IFERROR(IF('3a. Capabilities'!C51&lt;&gt;"",'3a. Capabilities'!B51,0),"")</f>
        <v>0</v>
      </c>
      <c r="U46" s="190"/>
      <c r="V46" s="191">
        <v>0</v>
      </c>
      <c r="W46" s="191"/>
      <c r="X46" s="189" cm="1">
        <f t="array" ref="X46">IFERROR(_xlfn.IFS('3a. Capabilities'!C51="",0,'3a. Capabilities'!C51="Distribute",0,'3a. Capabilities'!C51="Manufacture",'3a. Capabilities'!B51, '3a. Capabilities'!C51="In Development",'3a. Capabilities'!B51),0)</f>
        <v>0</v>
      </c>
      <c r="Y46" s="189"/>
      <c r="Z46" s="17"/>
      <c r="AA46" s="17">
        <f>IFERROR(IF('3c. Inputs'!E53&lt;&gt;"",'3c. Inputs'!E53,0),0)</f>
        <v>0</v>
      </c>
      <c r="AB46" s="180">
        <f>IF('3a. Capabilities'!C51="Distribute",'3a. Capabilities'!B51,0)</f>
        <v>0</v>
      </c>
      <c r="AC46" s="18">
        <v>0</v>
      </c>
      <c r="AD46" s="18"/>
      <c r="AV46" s="80" t="s">
        <v>614</v>
      </c>
      <c r="BM46" s="90"/>
      <c r="BN46" s="90"/>
    </row>
    <row r="47" spans="1:66">
      <c r="A47" s="80" t="s">
        <v>619</v>
      </c>
      <c r="B47" s="80" t="s">
        <v>618</v>
      </c>
      <c r="R47" s="190">
        <f>IFERROR(IF('4. KSM Capabilities'!F55&lt;&gt;"",'4. KSM Capabilities'!C55,0),0)</f>
        <v>0</v>
      </c>
      <c r="S47" s="16"/>
      <c r="T47" s="16">
        <f>IFERROR(IF('3a. Capabilities'!C52&lt;&gt;"",'3a. Capabilities'!B52,0),"")</f>
        <v>0</v>
      </c>
      <c r="U47" s="190"/>
      <c r="V47" s="191">
        <v>0</v>
      </c>
      <c r="W47" s="191"/>
      <c r="X47" s="189" cm="1">
        <f t="array" ref="X47">IFERROR(_xlfn.IFS('3a. Capabilities'!C52="",0,'3a. Capabilities'!C52="Distribute",0,'3a. Capabilities'!C52="Manufacture",'3a. Capabilities'!B52, '3a. Capabilities'!C52="In Development",'3a. Capabilities'!B52),0)</f>
        <v>0</v>
      </c>
      <c r="Y47" s="189"/>
      <c r="Z47" s="17"/>
      <c r="AA47" s="17">
        <f>IFERROR(IF('3c. Inputs'!E54&lt;&gt;"",'3c. Inputs'!E54,0),0)</f>
        <v>0</v>
      </c>
      <c r="AB47" s="180">
        <f>IF('3a. Capabilities'!C52="Distribute",'3a. Capabilities'!B52,0)</f>
        <v>0</v>
      </c>
      <c r="AC47" s="18">
        <v>0</v>
      </c>
      <c r="AD47" s="18"/>
      <c r="AV47" s="80" t="s">
        <v>616</v>
      </c>
      <c r="BM47" s="90"/>
      <c r="BN47" s="90"/>
    </row>
    <row r="48" spans="1:66">
      <c r="A48" s="80" t="s">
        <v>621</v>
      </c>
      <c r="B48" s="80" t="s">
        <v>620</v>
      </c>
      <c r="R48" s="190">
        <f>IFERROR(IF('4. KSM Capabilities'!F56&lt;&gt;"",'4. KSM Capabilities'!C56,0),0)</f>
        <v>0</v>
      </c>
      <c r="S48" s="16"/>
      <c r="T48" s="16">
        <f>IFERROR(IF('3a. Capabilities'!C53&lt;&gt;"",'3a. Capabilities'!B53,0),"")</f>
        <v>0</v>
      </c>
      <c r="U48" s="190"/>
      <c r="V48" s="191">
        <v>0</v>
      </c>
      <c r="W48" s="191"/>
      <c r="X48" s="189" cm="1">
        <f t="array" ref="X48">IFERROR(_xlfn.IFS('3a. Capabilities'!C53="",0,'3a. Capabilities'!C53="Distribute",0,'3a. Capabilities'!C53="Manufacture",'3a. Capabilities'!B53, '3a. Capabilities'!C53="In Development",'3a. Capabilities'!B53),0)</f>
        <v>0</v>
      </c>
      <c r="Y48" s="189"/>
      <c r="Z48" s="17"/>
      <c r="AA48" s="17">
        <f>IFERROR(IF('3c. Inputs'!E55&lt;&gt;"",'3c. Inputs'!E55,0),0)</f>
        <v>0</v>
      </c>
      <c r="AB48" s="180">
        <f>IF('3a. Capabilities'!C53="Distribute",'3a. Capabilities'!B53,0)</f>
        <v>0</v>
      </c>
      <c r="AC48" s="18">
        <v>0</v>
      </c>
      <c r="AD48" s="18"/>
      <c r="AV48" s="80" t="s">
        <v>618</v>
      </c>
      <c r="BM48" s="90"/>
      <c r="BN48" s="90"/>
    </row>
    <row r="49" spans="1:66">
      <c r="A49" s="80" t="s">
        <v>623</v>
      </c>
      <c r="B49" s="80" t="s">
        <v>622</v>
      </c>
      <c r="R49" s="190">
        <f>IFERROR(IF('4. KSM Capabilities'!F57&lt;&gt;"",'4. KSM Capabilities'!C57,0),0)</f>
        <v>0</v>
      </c>
      <c r="S49" s="16"/>
      <c r="T49" s="16">
        <f>IFERROR(IF('3a. Capabilities'!C54&lt;&gt;"",'3a. Capabilities'!B54,0),"")</f>
        <v>0</v>
      </c>
      <c r="U49" s="190"/>
      <c r="V49" s="191">
        <v>0</v>
      </c>
      <c r="W49" s="191"/>
      <c r="X49" s="189" cm="1">
        <f t="array" ref="X49">IFERROR(_xlfn.IFS('3a. Capabilities'!C54="",0,'3a. Capabilities'!C54="Distribute",0,'3a. Capabilities'!C54="Manufacture",'3a. Capabilities'!B54, '3a. Capabilities'!C54="In Development",'3a. Capabilities'!B54),0)</f>
        <v>0</v>
      </c>
      <c r="Y49" s="189"/>
      <c r="Z49" s="17"/>
      <c r="AA49" s="17">
        <f>IFERROR(IF('3c. Inputs'!E56&lt;&gt;"",'3c. Inputs'!E56,0),0)</f>
        <v>0</v>
      </c>
      <c r="AB49" s="180">
        <f>IF('3a. Capabilities'!C54="Distribute",'3a. Capabilities'!B54,0)</f>
        <v>0</v>
      </c>
      <c r="AC49" s="18">
        <v>0</v>
      </c>
      <c r="AD49" s="18"/>
      <c r="AV49" s="80" t="s">
        <v>620</v>
      </c>
      <c r="BM49" s="90"/>
      <c r="BN49" s="90"/>
    </row>
    <row r="50" spans="1:66">
      <c r="A50" s="80" t="s">
        <v>625</v>
      </c>
      <c r="B50" s="80" t="s">
        <v>624</v>
      </c>
      <c r="R50" s="190">
        <f>IFERROR(IF('4. KSM Capabilities'!F58&lt;&gt;"",'4. KSM Capabilities'!C58,0),0)</f>
        <v>0</v>
      </c>
      <c r="S50" s="16"/>
      <c r="T50" s="16">
        <f>IFERROR(IF('3a. Capabilities'!C55&lt;&gt;"",'3a. Capabilities'!B55,0),"")</f>
        <v>0</v>
      </c>
      <c r="U50" s="190"/>
      <c r="V50" s="191">
        <v>0</v>
      </c>
      <c r="W50" s="191"/>
      <c r="X50" s="189" cm="1">
        <f t="array" ref="X50">IFERROR(_xlfn.IFS('3a. Capabilities'!C55="",0,'3a. Capabilities'!C55="Distribute",0,'3a. Capabilities'!C55="Manufacture",'3a. Capabilities'!B55, '3a. Capabilities'!C55="In Development",'3a. Capabilities'!B55),0)</f>
        <v>0</v>
      </c>
      <c r="Y50" s="189"/>
      <c r="Z50" s="17"/>
      <c r="AA50" s="17">
        <f>IFERROR(IF('3c. Inputs'!E57&lt;&gt;"",'3c. Inputs'!E57,0),0)</f>
        <v>0</v>
      </c>
      <c r="AB50" s="180">
        <f>IF('3a. Capabilities'!C55="Distribute",'3a. Capabilities'!B55,0)</f>
        <v>0</v>
      </c>
      <c r="AC50" s="18">
        <v>0</v>
      </c>
      <c r="AD50" s="18"/>
      <c r="AV50" s="80" t="s">
        <v>622</v>
      </c>
      <c r="BM50" s="90"/>
      <c r="BN50" s="90"/>
    </row>
    <row r="51" spans="1:66">
      <c r="A51" s="80" t="s">
        <v>627</v>
      </c>
      <c r="B51" s="80" t="s">
        <v>626</v>
      </c>
      <c r="R51" s="190">
        <f>IFERROR(IF('4. KSM Capabilities'!F59&lt;&gt;"",'4. KSM Capabilities'!C59,0),0)</f>
        <v>0</v>
      </c>
      <c r="S51" s="16"/>
      <c r="T51" s="16">
        <f>IFERROR(IF('3a. Capabilities'!C56&lt;&gt;"",'3a. Capabilities'!B56,0),"")</f>
        <v>0</v>
      </c>
      <c r="U51" s="190"/>
      <c r="V51" s="191">
        <v>0</v>
      </c>
      <c r="W51" s="191"/>
      <c r="X51" s="189" cm="1">
        <f t="array" ref="X51">IFERROR(_xlfn.IFS('3a. Capabilities'!C56="",0,'3a. Capabilities'!C56="Distribute",0,'3a. Capabilities'!C56="Manufacture",'3a. Capabilities'!B56, '3a. Capabilities'!C56="In Development",'3a. Capabilities'!B56),0)</f>
        <v>0</v>
      </c>
      <c r="Y51" s="189"/>
      <c r="Z51" s="17"/>
      <c r="AA51" s="17">
        <f>IFERROR(IF('3c. Inputs'!E58&lt;&gt;"",'3c. Inputs'!E58,0),0)</f>
        <v>0</v>
      </c>
      <c r="AB51" s="180">
        <f>IF('3a. Capabilities'!C56="Distribute",'3a. Capabilities'!B56,0)</f>
        <v>0</v>
      </c>
      <c r="AC51" s="18">
        <v>0</v>
      </c>
      <c r="AD51" s="18"/>
      <c r="AV51" s="80" t="s">
        <v>624</v>
      </c>
      <c r="BM51" s="90"/>
      <c r="BN51" s="90"/>
    </row>
    <row r="52" spans="1:66">
      <c r="A52" s="80" t="s">
        <v>629</v>
      </c>
      <c r="B52" s="80" t="s">
        <v>628</v>
      </c>
      <c r="R52" s="190">
        <f>IFERROR(IF('4. KSM Capabilities'!F60&lt;&gt;"",'4. KSM Capabilities'!C60,0),0)</f>
        <v>0</v>
      </c>
      <c r="S52" s="16"/>
      <c r="T52" s="16">
        <f>IFERROR(IF('3a. Capabilities'!C57&lt;&gt;"",'3a. Capabilities'!B57,0),"")</f>
        <v>0</v>
      </c>
      <c r="U52" s="190"/>
      <c r="V52" s="191">
        <v>0</v>
      </c>
      <c r="W52" s="191"/>
      <c r="X52" s="189" cm="1">
        <f t="array" ref="X52">IFERROR(_xlfn.IFS('3a. Capabilities'!C57="",0,'3a. Capabilities'!C57="Distribute",0,'3a. Capabilities'!C57="Manufacture",'3a. Capabilities'!B57, '3a. Capabilities'!C57="In Development",'3a. Capabilities'!B57),0)</f>
        <v>0</v>
      </c>
      <c r="Y52" s="189"/>
      <c r="Z52" s="17"/>
      <c r="AA52" s="17">
        <f>IFERROR(IF('3c. Inputs'!E59&lt;&gt;"",'3c. Inputs'!E59,0),0)</f>
        <v>0</v>
      </c>
      <c r="AB52" s="180">
        <f>IF('3a. Capabilities'!C57="Distribute",'3a. Capabilities'!B57,0)</f>
        <v>0</v>
      </c>
      <c r="AC52" s="18">
        <v>0</v>
      </c>
      <c r="AD52" s="18"/>
      <c r="AV52" s="80" t="s">
        <v>626</v>
      </c>
    </row>
    <row r="53" spans="1:66">
      <c r="A53" s="80" t="s">
        <v>631</v>
      </c>
      <c r="B53" s="80" t="s">
        <v>630</v>
      </c>
      <c r="R53" s="190">
        <f>IFERROR(IF('4. KSM Capabilities'!F61&lt;&gt;"",'4. KSM Capabilities'!C61,0),0)</f>
        <v>0</v>
      </c>
      <c r="S53" s="16"/>
      <c r="T53" s="16">
        <f>IFERROR(IF('3a. Capabilities'!C58&lt;&gt;"",'3a. Capabilities'!B58,0),"")</f>
        <v>0</v>
      </c>
      <c r="U53" s="190"/>
      <c r="V53" s="191">
        <v>0</v>
      </c>
      <c r="W53" s="191"/>
      <c r="X53" s="189" cm="1">
        <f t="array" ref="X53">IFERROR(_xlfn.IFS('3a. Capabilities'!C58="",0,'3a. Capabilities'!C58="Distribute",0,'3a. Capabilities'!C58="Manufacture",'3a. Capabilities'!B58, '3a. Capabilities'!C58="In Development",'3a. Capabilities'!B58),0)</f>
        <v>0</v>
      </c>
      <c r="Y53" s="189"/>
      <c r="Z53" s="17"/>
      <c r="AA53" s="17">
        <f>IFERROR(IF('3c. Inputs'!E60&lt;&gt;"",'3c. Inputs'!E60,0),0)</f>
        <v>0</v>
      </c>
      <c r="AB53" s="180">
        <f>IF('3a. Capabilities'!C58="Distribute",'3a. Capabilities'!B58,0)</f>
        <v>0</v>
      </c>
      <c r="AC53" s="18">
        <v>0</v>
      </c>
      <c r="AD53" s="18"/>
      <c r="AV53" s="80" t="s">
        <v>628</v>
      </c>
    </row>
    <row r="54" spans="1:66">
      <c r="A54" s="80" t="s">
        <v>107</v>
      </c>
      <c r="B54" s="80" t="s">
        <v>632</v>
      </c>
      <c r="R54" s="190">
        <f>IFERROR(IF('4. KSM Capabilities'!F62&lt;&gt;"",'4. KSM Capabilities'!C62,0),0)</f>
        <v>0</v>
      </c>
      <c r="S54" s="16"/>
      <c r="T54" s="16">
        <f>IFERROR(IF('3a. Capabilities'!C59&lt;&gt;"",'3a. Capabilities'!B59,0),"")</f>
        <v>0</v>
      </c>
      <c r="U54" s="190"/>
      <c r="V54" s="191">
        <v>0</v>
      </c>
      <c r="W54" s="191"/>
      <c r="X54" s="189" cm="1">
        <f t="array" ref="X54">IFERROR(_xlfn.IFS('3a. Capabilities'!C59="",0,'3a. Capabilities'!C59="Distribute",0,'3a. Capabilities'!C59="Manufacture",'3a. Capabilities'!B59, '3a. Capabilities'!C59="In Development",'3a. Capabilities'!B59),0)</f>
        <v>0</v>
      </c>
      <c r="Y54" s="189"/>
      <c r="Z54" s="17"/>
      <c r="AA54" s="17">
        <f>IFERROR(IF('3c. Inputs'!E61&lt;&gt;"",'3c. Inputs'!E61,0),0)</f>
        <v>0</v>
      </c>
      <c r="AB54" s="180">
        <f>IF('3a. Capabilities'!C59="Distribute",'3a. Capabilities'!B59,0)</f>
        <v>0</v>
      </c>
      <c r="AC54" s="18">
        <v>0</v>
      </c>
      <c r="AD54" s="18"/>
      <c r="AV54" s="80" t="s">
        <v>630</v>
      </c>
    </row>
    <row r="55" spans="1:66">
      <c r="A55" s="80" t="s">
        <v>634</v>
      </c>
      <c r="B55" s="80" t="s">
        <v>633</v>
      </c>
      <c r="R55" s="190">
        <f>IFERROR(IF('4. KSM Capabilities'!F63&lt;&gt;"",'4. KSM Capabilities'!C63,0),0)</f>
        <v>0</v>
      </c>
      <c r="S55" s="16"/>
      <c r="T55" s="16">
        <f>IFERROR(IF('3a. Capabilities'!C60&lt;&gt;"",'3a. Capabilities'!B60,0),"")</f>
        <v>0</v>
      </c>
      <c r="U55" s="190"/>
      <c r="V55" s="191">
        <v>0</v>
      </c>
      <c r="W55" s="191"/>
      <c r="X55" s="189" cm="1">
        <f t="array" ref="X55">IFERROR(_xlfn.IFS('3a. Capabilities'!C60="",0,'3a. Capabilities'!C60="Distribute",0,'3a. Capabilities'!C60="Manufacture",'3a. Capabilities'!B60, '3a. Capabilities'!C60="In Development",'3a. Capabilities'!B60),0)</f>
        <v>0</v>
      </c>
      <c r="Y55" s="189"/>
      <c r="Z55" s="17"/>
      <c r="AA55" s="17">
        <f>IFERROR(IF('3c. Inputs'!E62&lt;&gt;"",'3c. Inputs'!E62,0),0)</f>
        <v>0</v>
      </c>
      <c r="AB55" s="180">
        <f>IF('3a. Capabilities'!C60="Distribute",'3a. Capabilities'!B60,0)</f>
        <v>0</v>
      </c>
      <c r="AC55" s="18">
        <v>0</v>
      </c>
      <c r="AD55" s="18"/>
      <c r="AV55" s="80" t="s">
        <v>632</v>
      </c>
    </row>
    <row r="56" spans="1:66">
      <c r="A56" s="80" t="s">
        <v>636</v>
      </c>
      <c r="B56" s="80" t="s">
        <v>635</v>
      </c>
      <c r="R56" s="190">
        <f>IFERROR(IF('4. KSM Capabilities'!F64&lt;&gt;"",'4. KSM Capabilities'!C64,0),0)</f>
        <v>0</v>
      </c>
      <c r="S56" s="16"/>
      <c r="T56" s="16">
        <f>IFERROR(IF('3a. Capabilities'!C61&lt;&gt;"",'3a. Capabilities'!B61,0),"")</f>
        <v>0</v>
      </c>
      <c r="U56" s="190"/>
      <c r="V56" s="191">
        <v>0</v>
      </c>
      <c r="W56" s="191"/>
      <c r="X56" s="189" cm="1">
        <f t="array" ref="X56">IFERROR(_xlfn.IFS('3a. Capabilities'!C61="",0,'3a. Capabilities'!C61="Distribute",0,'3a. Capabilities'!C61="Manufacture",'3a. Capabilities'!B61, '3a. Capabilities'!C61="In Development",'3a. Capabilities'!B61),0)</f>
        <v>0</v>
      </c>
      <c r="Y56" s="189"/>
      <c r="Z56" s="17"/>
      <c r="AA56" s="17">
        <f>IFERROR(IF('3c. Inputs'!E63&lt;&gt;"",'3c. Inputs'!E63,0),0)</f>
        <v>0</v>
      </c>
      <c r="AB56" s="180">
        <f>IF('3a. Capabilities'!C61="Distribute",'3a. Capabilities'!B61,0)</f>
        <v>0</v>
      </c>
      <c r="AC56" s="18">
        <v>0</v>
      </c>
      <c r="AD56" s="18"/>
      <c r="AV56" s="80" t="s">
        <v>633</v>
      </c>
    </row>
    <row r="57" spans="1:66">
      <c r="A57" s="80" t="s">
        <v>638</v>
      </c>
      <c r="B57" s="80" t="s">
        <v>637</v>
      </c>
      <c r="R57" s="190">
        <f>IFERROR(IF('4. KSM Capabilities'!F65&lt;&gt;"",'4. KSM Capabilities'!C65,0),0)</f>
        <v>0</v>
      </c>
      <c r="S57" s="16"/>
      <c r="T57" s="16">
        <f>IFERROR(IF('3a. Capabilities'!C62&lt;&gt;"",'3a. Capabilities'!B62,0),"")</f>
        <v>0</v>
      </c>
      <c r="U57" s="190"/>
      <c r="V57" s="191">
        <v>0</v>
      </c>
      <c r="W57" s="191"/>
      <c r="X57" s="189" cm="1">
        <f t="array" ref="X57">IFERROR(_xlfn.IFS('3a. Capabilities'!C62="",0,'3a. Capabilities'!C62="Distribute",0,'3a. Capabilities'!C62="Manufacture",'3a. Capabilities'!B62, '3a. Capabilities'!C62="In Development",'3a. Capabilities'!B62),0)</f>
        <v>0</v>
      </c>
      <c r="Y57" s="189"/>
      <c r="Z57" s="17"/>
      <c r="AA57" s="17">
        <f>IFERROR(IF('3c. Inputs'!E64&lt;&gt;"",'3c. Inputs'!E64,0),0)</f>
        <v>0</v>
      </c>
      <c r="AB57" s="180">
        <f>IF('3a. Capabilities'!C62="Distribute",'3a. Capabilities'!B62,0)</f>
        <v>0</v>
      </c>
      <c r="AC57" s="18">
        <v>0</v>
      </c>
      <c r="AD57" s="18"/>
      <c r="AV57" s="80" t="s">
        <v>635</v>
      </c>
    </row>
    <row r="58" spans="1:66">
      <c r="A58" s="80" t="s">
        <v>640</v>
      </c>
      <c r="B58" s="80" t="s">
        <v>639</v>
      </c>
      <c r="R58" s="190">
        <f>IFERROR(IF('4. KSM Capabilities'!F66&lt;&gt;"",'4. KSM Capabilities'!C66,0),0)</f>
        <v>0</v>
      </c>
      <c r="S58" s="16"/>
      <c r="T58" s="16">
        <f>IFERROR(IF('3a. Capabilities'!C63&lt;&gt;"",'3a. Capabilities'!B63,0),"")</f>
        <v>0</v>
      </c>
      <c r="U58" s="190"/>
      <c r="V58" s="191">
        <v>0</v>
      </c>
      <c r="W58" s="191"/>
      <c r="X58" s="189" cm="1">
        <f t="array" ref="X58">IFERROR(_xlfn.IFS('3a. Capabilities'!C63="",0,'3a. Capabilities'!C63="Distribute",0,'3a. Capabilities'!C63="Manufacture",'3a. Capabilities'!B63, '3a. Capabilities'!C63="In Development",'3a. Capabilities'!B63),0)</f>
        <v>0</v>
      </c>
      <c r="Y58" s="189"/>
      <c r="Z58" s="17"/>
      <c r="AA58" s="17">
        <f>IFERROR(IF('3c. Inputs'!E65&lt;&gt;"",'3c. Inputs'!E65,0),0)</f>
        <v>0</v>
      </c>
      <c r="AB58" s="180">
        <f>IF('3a. Capabilities'!C63="Distribute",'3a. Capabilities'!B63,0)</f>
        <v>0</v>
      </c>
      <c r="AC58" s="18">
        <v>0</v>
      </c>
      <c r="AD58" s="18"/>
      <c r="AV58" s="80" t="s">
        <v>637</v>
      </c>
    </row>
    <row r="59" spans="1:66">
      <c r="A59" s="80"/>
      <c r="B59" s="80" t="s">
        <v>641</v>
      </c>
      <c r="R59" s="190">
        <f>IFERROR(IF('4. KSM Capabilities'!F67&lt;&gt;"",'4. KSM Capabilities'!C67,0),0)</f>
        <v>0</v>
      </c>
      <c r="S59" s="16"/>
      <c r="T59" s="16">
        <f>IFERROR(IF('3a. Capabilities'!C64&lt;&gt;"",'3a. Capabilities'!B64,0),"")</f>
        <v>0</v>
      </c>
      <c r="U59" s="190"/>
      <c r="V59" s="191">
        <v>0</v>
      </c>
      <c r="W59" s="191"/>
      <c r="X59" s="189" cm="1">
        <f t="array" ref="X59">IFERROR(_xlfn.IFS('3a. Capabilities'!C64="",0,'3a. Capabilities'!C64="Distribute",0,'3a. Capabilities'!C64="Manufacture",'3a. Capabilities'!B64, '3a. Capabilities'!C64="In Development",'3a. Capabilities'!B64),0)</f>
        <v>0</v>
      </c>
      <c r="Y59" s="189"/>
      <c r="Z59" s="17"/>
      <c r="AA59" s="17">
        <f>IFERROR(IF('3c. Inputs'!E66&lt;&gt;"",'3c. Inputs'!E66,0),0)</f>
        <v>0</v>
      </c>
      <c r="AB59" s="180">
        <f>IF('3a. Capabilities'!C64="Distribute",'3a. Capabilities'!B64,0)</f>
        <v>0</v>
      </c>
      <c r="AC59" s="18">
        <v>0</v>
      </c>
      <c r="AD59" s="18"/>
      <c r="AV59" s="80" t="s">
        <v>639</v>
      </c>
    </row>
    <row r="60" spans="1:66">
      <c r="A60" s="80"/>
      <c r="B60" s="80" t="s">
        <v>642</v>
      </c>
      <c r="R60" s="190">
        <f>IFERROR(IF('4. KSM Capabilities'!F68&lt;&gt;"",'4. KSM Capabilities'!C68,0),0)</f>
        <v>0</v>
      </c>
      <c r="S60" s="16"/>
      <c r="T60" s="16">
        <f>IFERROR(IF('3a. Capabilities'!C65&lt;&gt;"",'3a. Capabilities'!B65,0),"")</f>
        <v>0</v>
      </c>
      <c r="U60" s="190"/>
      <c r="V60" s="191">
        <v>0</v>
      </c>
      <c r="W60" s="191"/>
      <c r="X60" s="189" cm="1">
        <f t="array" ref="X60">IFERROR(_xlfn.IFS('3a. Capabilities'!C65="",0,'3a. Capabilities'!C65="Distribute",0,'3a. Capabilities'!C65="Manufacture",'3a. Capabilities'!B65, '3a. Capabilities'!C65="In Development",'3a. Capabilities'!B65),0)</f>
        <v>0</v>
      </c>
      <c r="Y60" s="189"/>
      <c r="Z60" s="17"/>
      <c r="AA60" s="17">
        <f>IFERROR(IF('3c. Inputs'!E67&lt;&gt;"",'3c. Inputs'!E67,0),0)</f>
        <v>0</v>
      </c>
      <c r="AB60" s="180">
        <f>IF('3a. Capabilities'!C65="Distribute",'3a. Capabilities'!B65,0)</f>
        <v>0</v>
      </c>
      <c r="AC60" s="18">
        <v>0</v>
      </c>
      <c r="AD60" s="18"/>
      <c r="AV60" s="80" t="s">
        <v>641</v>
      </c>
    </row>
    <row r="61" spans="1:66">
      <c r="A61" s="80"/>
      <c r="B61" s="80" t="s">
        <v>643</v>
      </c>
      <c r="R61" s="190">
        <f>IFERROR(IF('4. KSM Capabilities'!F69&lt;&gt;"",'4. KSM Capabilities'!C69,0),0)</f>
        <v>0</v>
      </c>
      <c r="S61" s="16"/>
      <c r="T61" s="16">
        <f>IFERROR(IF('3a. Capabilities'!C66&lt;&gt;"",'3a. Capabilities'!B66,0),"")</f>
        <v>0</v>
      </c>
      <c r="U61" s="190"/>
      <c r="V61" s="191">
        <v>0</v>
      </c>
      <c r="W61" s="191"/>
      <c r="X61" s="189" cm="1">
        <f t="array" ref="X61">IFERROR(_xlfn.IFS('3a. Capabilities'!C66="",0,'3a. Capabilities'!C66="Distribute",0,'3a. Capabilities'!C66="Manufacture",'3a. Capabilities'!B66, '3a. Capabilities'!C66="In Development",'3a. Capabilities'!B66),0)</f>
        <v>0</v>
      </c>
      <c r="Y61" s="189"/>
      <c r="Z61" s="17"/>
      <c r="AA61" s="17">
        <f>IFERROR(IF('3c. Inputs'!E68&lt;&gt;"",'3c. Inputs'!E68,0),0)</f>
        <v>0</v>
      </c>
      <c r="AB61" s="180">
        <f>IF('3a. Capabilities'!C66="Distribute",'3a. Capabilities'!B66,0)</f>
        <v>0</v>
      </c>
      <c r="AC61" s="18">
        <v>0</v>
      </c>
      <c r="AD61" s="18"/>
      <c r="AV61" s="80" t="s">
        <v>642</v>
      </c>
    </row>
    <row r="62" spans="1:66">
      <c r="A62" s="80"/>
      <c r="B62" s="80" t="s">
        <v>644</v>
      </c>
      <c r="R62" s="190">
        <f>IFERROR(IF('4. KSM Capabilities'!F70&lt;&gt;"",'4. KSM Capabilities'!C70,0),0)</f>
        <v>0</v>
      </c>
      <c r="S62" s="16"/>
      <c r="T62" s="16">
        <f>IFERROR(IF('3a. Capabilities'!C67&lt;&gt;"",'3a. Capabilities'!B67,0),"")</f>
        <v>0</v>
      </c>
      <c r="U62" s="190"/>
      <c r="V62" s="191">
        <v>0</v>
      </c>
      <c r="W62" s="191"/>
      <c r="X62" s="189" cm="1">
        <f t="array" ref="X62">IFERROR(_xlfn.IFS('3a. Capabilities'!C67="",0,'3a. Capabilities'!C67="Distribute",0,'3a. Capabilities'!C67="Manufacture",'3a. Capabilities'!B67, '3a. Capabilities'!C67="In Development",'3a. Capabilities'!B67),0)</f>
        <v>0</v>
      </c>
      <c r="Y62" s="189"/>
      <c r="Z62" s="17"/>
      <c r="AA62" s="17">
        <f>IFERROR(IF('3c. Inputs'!E69&lt;&gt;"",'3c. Inputs'!E69,0),0)</f>
        <v>0</v>
      </c>
      <c r="AB62" s="180">
        <f>IF('3a. Capabilities'!C67="Distribute",'3a. Capabilities'!B67,0)</f>
        <v>0</v>
      </c>
      <c r="AC62" s="18">
        <v>0</v>
      </c>
      <c r="AD62" s="18"/>
      <c r="AV62" s="80" t="s">
        <v>643</v>
      </c>
    </row>
    <row r="63" spans="1:66">
      <c r="A63" s="80"/>
      <c r="B63" s="80" t="s">
        <v>645</v>
      </c>
      <c r="R63" s="190">
        <f>IFERROR(IF('4. KSM Capabilities'!F71&lt;&gt;"",'4. KSM Capabilities'!C71,0),0)</f>
        <v>0</v>
      </c>
      <c r="S63" s="16"/>
      <c r="T63" s="16">
        <f>IFERROR(IF('3a. Capabilities'!C68&lt;&gt;"",'3a. Capabilities'!B68,0),"")</f>
        <v>0</v>
      </c>
      <c r="U63" s="190"/>
      <c r="V63" s="191">
        <v>0</v>
      </c>
      <c r="W63" s="191"/>
      <c r="X63" s="189" cm="1">
        <f t="array" ref="X63">IFERROR(_xlfn.IFS('3a. Capabilities'!C68="",0,'3a. Capabilities'!C68="Distribute",0,'3a. Capabilities'!C68="Manufacture",'3a. Capabilities'!B68, '3a. Capabilities'!C68="In Development",'3a. Capabilities'!B68),0)</f>
        <v>0</v>
      </c>
      <c r="Y63" s="189"/>
      <c r="Z63" s="17"/>
      <c r="AA63" s="17">
        <f>IFERROR(IF('3c. Inputs'!E70&lt;&gt;"",'3c. Inputs'!E70,0),0)</f>
        <v>0</v>
      </c>
      <c r="AB63" s="180">
        <f>IF('3a. Capabilities'!C68="Distribute",'3a. Capabilities'!B68,0)</f>
        <v>0</v>
      </c>
      <c r="AC63" s="18">
        <v>0</v>
      </c>
      <c r="AD63" s="18"/>
      <c r="AV63" s="80" t="s">
        <v>644</v>
      </c>
    </row>
    <row r="64" spans="1:66">
      <c r="A64" s="80"/>
      <c r="B64" s="80" t="s">
        <v>646</v>
      </c>
      <c r="R64" s="190">
        <f>IFERROR(IF('4. KSM Capabilities'!F72&lt;&gt;"",'4. KSM Capabilities'!C72,0),0)</f>
        <v>0</v>
      </c>
      <c r="S64" s="16"/>
      <c r="T64" s="16">
        <f>IFERROR(IF('3a. Capabilities'!C69&lt;&gt;"",'3a. Capabilities'!B69,0),"")</f>
        <v>0</v>
      </c>
      <c r="U64" s="190"/>
      <c r="V64" s="191">
        <v>0</v>
      </c>
      <c r="W64" s="191"/>
      <c r="X64" s="189" cm="1">
        <f t="array" ref="X64">IFERROR(_xlfn.IFS('3a. Capabilities'!C69="",0,'3a. Capabilities'!C69="Distribute",0,'3a. Capabilities'!C69="Manufacture",'3a. Capabilities'!B69, '3a. Capabilities'!C69="In Development",'3a. Capabilities'!B69),0)</f>
        <v>0</v>
      </c>
      <c r="Y64" s="189"/>
      <c r="Z64" s="17"/>
      <c r="AA64" s="17">
        <f>IFERROR(IF('3c. Inputs'!E71&lt;&gt;"",'3c. Inputs'!E71,0),0)</f>
        <v>0</v>
      </c>
      <c r="AB64" s="180">
        <f>IF('3a. Capabilities'!C69="Distribute",'3a. Capabilities'!B69,0)</f>
        <v>0</v>
      </c>
      <c r="AC64" s="18">
        <v>0</v>
      </c>
      <c r="AD64" s="18"/>
      <c r="AV64" s="80" t="s">
        <v>645</v>
      </c>
    </row>
    <row r="65" spans="2:48">
      <c r="B65" s="80" t="s">
        <v>647</v>
      </c>
      <c r="R65" s="190">
        <f>IFERROR(IF('4. KSM Capabilities'!F73&lt;&gt;"",'4. KSM Capabilities'!C73,0),0)</f>
        <v>0</v>
      </c>
      <c r="S65" s="16"/>
      <c r="T65" s="16">
        <f>IFERROR(IF('3a. Capabilities'!C70&lt;&gt;"",'3a. Capabilities'!B70,0),"")</f>
        <v>0</v>
      </c>
      <c r="U65" s="190"/>
      <c r="V65" s="191">
        <v>0</v>
      </c>
      <c r="W65" s="191"/>
      <c r="X65" s="189" cm="1">
        <f t="array" ref="X65">IFERROR(_xlfn.IFS('3a. Capabilities'!C70="",0,'3a. Capabilities'!C70="Distribute",0,'3a. Capabilities'!C70="Manufacture",'3a. Capabilities'!B70, '3a. Capabilities'!C70="In Development",'3a. Capabilities'!B70),0)</f>
        <v>0</v>
      </c>
      <c r="Y65" s="189"/>
      <c r="Z65" s="17"/>
      <c r="AA65" s="17">
        <f>IFERROR(IF('3c. Inputs'!E72&lt;&gt;"",'3c. Inputs'!E72,0),0)</f>
        <v>0</v>
      </c>
      <c r="AB65" s="180">
        <f>IF('3a. Capabilities'!C70="Distribute",'3a. Capabilities'!B70,0)</f>
        <v>0</v>
      </c>
      <c r="AC65" s="18">
        <v>0</v>
      </c>
      <c r="AD65" s="18"/>
      <c r="AV65" s="80" t="s">
        <v>646</v>
      </c>
    </row>
    <row r="66" spans="2:48">
      <c r="B66" s="80" t="s">
        <v>648</v>
      </c>
      <c r="R66" s="190">
        <f>IFERROR(IF('4. KSM Capabilities'!F74&lt;&gt;"",'4. KSM Capabilities'!C74,0),0)</f>
        <v>0</v>
      </c>
      <c r="S66" s="16"/>
      <c r="T66" s="16">
        <f>IFERROR(IF('3a. Capabilities'!C71&lt;&gt;"",'3a. Capabilities'!B71,0),"")</f>
        <v>0</v>
      </c>
      <c r="U66" s="190"/>
      <c r="V66" s="191">
        <v>0</v>
      </c>
      <c r="W66" s="191"/>
      <c r="X66" s="189" cm="1">
        <f t="array" ref="X66">IFERROR(_xlfn.IFS('3a. Capabilities'!C71="",0,'3a. Capabilities'!C71="Distribute",0,'3a. Capabilities'!C71="Manufacture",'3a. Capabilities'!B71, '3a. Capabilities'!C71="In Development",'3a. Capabilities'!B71),0)</f>
        <v>0</v>
      </c>
      <c r="Y66" s="189"/>
      <c r="Z66" s="17"/>
      <c r="AA66" s="17">
        <f>IFERROR(IF('3c. Inputs'!E73&lt;&gt;"",'3c. Inputs'!E73,0),0)</f>
        <v>0</v>
      </c>
      <c r="AB66" s="180">
        <f>IF('3a. Capabilities'!C71="Distribute",'3a. Capabilities'!B71,0)</f>
        <v>0</v>
      </c>
      <c r="AC66" s="18">
        <v>0</v>
      </c>
      <c r="AD66" s="18"/>
      <c r="AV66" s="80" t="s">
        <v>647</v>
      </c>
    </row>
    <row r="67" spans="2:48">
      <c r="B67" s="80" t="s">
        <v>649</v>
      </c>
      <c r="R67" s="190">
        <f>IFERROR(IF('4. KSM Capabilities'!F75&lt;&gt;"",'4. KSM Capabilities'!C75,0),0)</f>
        <v>0</v>
      </c>
      <c r="S67" s="16"/>
      <c r="T67" s="16">
        <f>IFERROR(IF('3a. Capabilities'!C72&lt;&gt;"",'3a. Capabilities'!B72,0),"")</f>
        <v>0</v>
      </c>
      <c r="U67" s="190"/>
      <c r="V67" s="191">
        <v>0</v>
      </c>
      <c r="W67" s="191"/>
      <c r="X67" s="189" cm="1">
        <f t="array" ref="X67">IFERROR(_xlfn.IFS('3a. Capabilities'!C72="",0,'3a. Capabilities'!C72="Distribute",0,'3a. Capabilities'!C72="Manufacture",'3a. Capabilities'!B72, '3a. Capabilities'!C72="In Development",'3a. Capabilities'!B72),0)</f>
        <v>0</v>
      </c>
      <c r="Y67" s="189"/>
      <c r="Z67" s="17"/>
      <c r="AA67" s="17">
        <f>IFERROR(IF('3c. Inputs'!E74&lt;&gt;"",'3c. Inputs'!E74,0),0)</f>
        <v>0</v>
      </c>
      <c r="AB67" s="180">
        <f>IF('3a. Capabilities'!C72="Distribute",'3a. Capabilities'!B72,0)</f>
        <v>0</v>
      </c>
      <c r="AC67" s="18">
        <v>0</v>
      </c>
      <c r="AD67" s="18"/>
      <c r="AV67" s="80" t="s">
        <v>648</v>
      </c>
    </row>
    <row r="68" spans="2:48">
      <c r="B68" s="80" t="s">
        <v>650</v>
      </c>
      <c r="R68" s="190">
        <f>IFERROR(IF('4. KSM Capabilities'!F76&lt;&gt;"",'4. KSM Capabilities'!C76,0),0)</f>
        <v>0</v>
      </c>
      <c r="S68" s="16"/>
      <c r="T68" s="16">
        <f>IFERROR(IF('3a. Capabilities'!C73&lt;&gt;"",'3a. Capabilities'!B73,0),"")</f>
        <v>0</v>
      </c>
      <c r="U68" s="190"/>
      <c r="V68" s="191">
        <v>0</v>
      </c>
      <c r="W68" s="191"/>
      <c r="X68" s="189" cm="1">
        <f t="array" ref="X68">IFERROR(_xlfn.IFS('3a. Capabilities'!C73="",0,'3a. Capabilities'!C73="Distribute",0,'3a. Capabilities'!C73="Manufacture",'3a. Capabilities'!B73, '3a. Capabilities'!C73="In Development",'3a. Capabilities'!B73),0)</f>
        <v>0</v>
      </c>
      <c r="Y68" s="189"/>
      <c r="Z68" s="17"/>
      <c r="AA68" s="17">
        <f>IFERROR(IF('3c. Inputs'!E75&lt;&gt;"",'3c. Inputs'!E75,0),0)</f>
        <v>0</v>
      </c>
      <c r="AB68" s="180">
        <f>IF('3a. Capabilities'!C73="Distribute",'3a. Capabilities'!B73,0)</f>
        <v>0</v>
      </c>
      <c r="AC68" s="18">
        <v>0</v>
      </c>
      <c r="AD68" s="18"/>
      <c r="AV68" s="80" t="s">
        <v>649</v>
      </c>
    </row>
    <row r="69" spans="2:48">
      <c r="B69" s="80" t="s">
        <v>651</v>
      </c>
      <c r="R69" s="190">
        <f>IFERROR(IF('4. KSM Capabilities'!F77&lt;&gt;"",'4. KSM Capabilities'!C77,0),0)</f>
        <v>0</v>
      </c>
      <c r="S69" s="16"/>
      <c r="T69" s="16">
        <f>IFERROR(IF('3a. Capabilities'!C74&lt;&gt;"",'3a. Capabilities'!B74,0),"")</f>
        <v>0</v>
      </c>
      <c r="U69" s="190"/>
      <c r="V69" s="191">
        <v>0</v>
      </c>
      <c r="W69" s="191"/>
      <c r="X69" s="189" cm="1">
        <f t="array" ref="X69">IFERROR(_xlfn.IFS('3a. Capabilities'!C74="",0,'3a. Capabilities'!C74="Distribute",0,'3a. Capabilities'!C74="Manufacture",'3a. Capabilities'!B74, '3a. Capabilities'!C74="In Development",'3a. Capabilities'!B74),0)</f>
        <v>0</v>
      </c>
      <c r="Y69" s="189"/>
      <c r="Z69" s="17"/>
      <c r="AA69" s="17">
        <f>IFERROR(IF('3c. Inputs'!E76&lt;&gt;"",'3c. Inputs'!E76,0),0)</f>
        <v>0</v>
      </c>
      <c r="AB69" s="180">
        <f>IF('3a. Capabilities'!C74="Distribute",'3a. Capabilities'!B74,0)</f>
        <v>0</v>
      </c>
      <c r="AC69" s="18">
        <v>0</v>
      </c>
      <c r="AD69" s="18"/>
      <c r="AV69" s="80" t="s">
        <v>650</v>
      </c>
    </row>
    <row r="70" spans="2:48">
      <c r="B70" s="80" t="s">
        <v>652</v>
      </c>
      <c r="R70" s="190">
        <f>IFERROR(IF('4. KSM Capabilities'!F78&lt;&gt;"",'4. KSM Capabilities'!C78,0),0)</f>
        <v>0</v>
      </c>
      <c r="S70" s="16"/>
      <c r="T70" s="16">
        <f>IFERROR(IF('3a. Capabilities'!C75&lt;&gt;"",'3a. Capabilities'!B75,0),"")</f>
        <v>0</v>
      </c>
      <c r="U70" s="190"/>
      <c r="V70" s="191">
        <v>0</v>
      </c>
      <c r="W70" s="191"/>
      <c r="X70" s="189" cm="1">
        <f t="array" ref="X70">IFERROR(_xlfn.IFS('3a. Capabilities'!C75="",0,'3a. Capabilities'!C75="Distribute",0,'3a. Capabilities'!C75="Manufacture",'3a. Capabilities'!B75, '3a. Capabilities'!C75="In Development",'3a. Capabilities'!B75),0)</f>
        <v>0</v>
      </c>
      <c r="Y70" s="189"/>
      <c r="Z70" s="17"/>
      <c r="AA70" s="17">
        <f>IFERROR(IF('3c. Inputs'!E77&lt;&gt;"",'3c. Inputs'!E77,0),0)</f>
        <v>0</v>
      </c>
      <c r="AB70" s="180">
        <f>IF('3a. Capabilities'!C75="Distribute",'3a. Capabilities'!B75,0)</f>
        <v>0</v>
      </c>
      <c r="AC70" s="18">
        <v>0</v>
      </c>
      <c r="AD70" s="18"/>
      <c r="AV70" s="80" t="s">
        <v>651</v>
      </c>
    </row>
    <row r="71" spans="2:48">
      <c r="B71" s="80" t="s">
        <v>653</v>
      </c>
      <c r="R71" s="190">
        <f>IFERROR(IF('4. KSM Capabilities'!F79&lt;&gt;"",'4. KSM Capabilities'!C79,0),0)</f>
        <v>0</v>
      </c>
      <c r="S71" s="16"/>
      <c r="T71" s="16">
        <f>IFERROR(IF('3a. Capabilities'!C76&lt;&gt;"",'3a. Capabilities'!B76,0),"")</f>
        <v>0</v>
      </c>
      <c r="U71" s="190"/>
      <c r="V71" s="191">
        <v>0</v>
      </c>
      <c r="W71" s="191"/>
      <c r="X71" s="189" cm="1">
        <f t="array" ref="X71">IFERROR(_xlfn.IFS('3a. Capabilities'!C76="",0,'3a. Capabilities'!C76="Distribute",0,'3a. Capabilities'!C76="Manufacture",'3a. Capabilities'!B76, '3a. Capabilities'!C76="In Development",'3a. Capabilities'!B76),0)</f>
        <v>0</v>
      </c>
      <c r="Y71" s="189"/>
      <c r="Z71" s="17"/>
      <c r="AA71" s="17">
        <f>IFERROR(IF('3c. Inputs'!E78&lt;&gt;"",'3c. Inputs'!E78,0),0)</f>
        <v>0</v>
      </c>
      <c r="AB71" s="180">
        <f>IF('3a. Capabilities'!C76="Distribute",'3a. Capabilities'!B76,0)</f>
        <v>0</v>
      </c>
      <c r="AC71" s="18">
        <v>0</v>
      </c>
      <c r="AD71" s="18"/>
      <c r="AV71" s="80" t="s">
        <v>652</v>
      </c>
    </row>
    <row r="72" spans="2:48">
      <c r="B72" s="80" t="s">
        <v>654</v>
      </c>
      <c r="R72" s="190">
        <f>IFERROR(IF('4. KSM Capabilities'!F80&lt;&gt;"",'4. KSM Capabilities'!C80,0),0)</f>
        <v>0</v>
      </c>
      <c r="S72" s="16"/>
      <c r="T72" s="16">
        <f>IFERROR(IF('3a. Capabilities'!C77&lt;&gt;"",'3a. Capabilities'!B77,0),"")</f>
        <v>0</v>
      </c>
      <c r="U72" s="190"/>
      <c r="V72" s="191">
        <v>0</v>
      </c>
      <c r="W72" s="191"/>
      <c r="X72" s="189" cm="1">
        <f t="array" ref="X72">IFERROR(_xlfn.IFS('3a. Capabilities'!C77="",0,'3a. Capabilities'!C77="Distribute",0,'3a. Capabilities'!C77="Manufacture",'3a. Capabilities'!B77, '3a. Capabilities'!C77="In Development",'3a. Capabilities'!B77),0)</f>
        <v>0</v>
      </c>
      <c r="Y72" s="189"/>
      <c r="Z72" s="17"/>
      <c r="AA72" s="17">
        <f>IFERROR(IF('3c. Inputs'!E79&lt;&gt;"",'3c. Inputs'!E79,0),0)</f>
        <v>0</v>
      </c>
      <c r="AB72" s="180">
        <f>IF('3a. Capabilities'!C77="Distribute",'3a. Capabilities'!B77,0)</f>
        <v>0</v>
      </c>
      <c r="AC72" s="18">
        <v>0</v>
      </c>
      <c r="AD72" s="18"/>
      <c r="AV72" s="80" t="s">
        <v>653</v>
      </c>
    </row>
    <row r="73" spans="2:48">
      <c r="B73" s="80" t="s">
        <v>655</v>
      </c>
      <c r="R73" s="190">
        <f>IFERROR(IF('4. KSM Capabilities'!F81&lt;&gt;"",'4. KSM Capabilities'!C81,0),0)</f>
        <v>0</v>
      </c>
      <c r="S73" s="16"/>
      <c r="T73" s="16">
        <f>IFERROR(IF('3a. Capabilities'!C78&lt;&gt;"",'3a. Capabilities'!B78,0),"")</f>
        <v>0</v>
      </c>
      <c r="U73" s="190"/>
      <c r="V73" s="191">
        <v>0</v>
      </c>
      <c r="W73" s="191"/>
      <c r="X73" s="189" cm="1">
        <f t="array" ref="X73">IFERROR(_xlfn.IFS('3a. Capabilities'!C78="",0,'3a. Capabilities'!C78="Distribute",0,'3a. Capabilities'!C78="Manufacture",'3a. Capabilities'!B78, '3a. Capabilities'!C78="In Development",'3a. Capabilities'!B78),0)</f>
        <v>0</v>
      </c>
      <c r="Y73" s="189"/>
      <c r="Z73" s="17"/>
      <c r="AA73" s="17">
        <f>IFERROR(IF('3c. Inputs'!E80&lt;&gt;"",'3c. Inputs'!E80,0),0)</f>
        <v>0</v>
      </c>
      <c r="AB73" s="180">
        <f>IF('3a. Capabilities'!C78="Distribute",'3a. Capabilities'!B78,0)</f>
        <v>0</v>
      </c>
      <c r="AC73" s="18">
        <v>0</v>
      </c>
      <c r="AD73" s="18"/>
      <c r="AV73" s="80" t="s">
        <v>654</v>
      </c>
    </row>
    <row r="74" spans="2:48">
      <c r="B74" s="80" t="s">
        <v>656</v>
      </c>
      <c r="R74" s="190">
        <f>IFERROR(IF('4. KSM Capabilities'!F82&lt;&gt;"",'4. KSM Capabilities'!C82,0),0)</f>
        <v>0</v>
      </c>
      <c r="S74" s="16"/>
      <c r="T74" s="16">
        <f>IFERROR(IF('3a. Capabilities'!C79&lt;&gt;"",'3a. Capabilities'!B79,0),"")</f>
        <v>0</v>
      </c>
      <c r="U74" s="190"/>
      <c r="V74" s="191">
        <v>0</v>
      </c>
      <c r="W74" s="191"/>
      <c r="X74" s="189" cm="1">
        <f t="array" ref="X74">IFERROR(_xlfn.IFS('3a. Capabilities'!C79="",0,'3a. Capabilities'!C79="Distribute",0,'3a. Capabilities'!C79="Manufacture",'3a. Capabilities'!B79, '3a. Capabilities'!C79="In Development",'3a. Capabilities'!B79),0)</f>
        <v>0</v>
      </c>
      <c r="Y74" s="189"/>
      <c r="Z74" s="17"/>
      <c r="AA74" s="17">
        <f>IFERROR(IF('3c. Inputs'!E81&lt;&gt;"",'3c. Inputs'!E81,0),0)</f>
        <v>0</v>
      </c>
      <c r="AB74" s="180">
        <f>IF('3a. Capabilities'!C79="Distribute",'3a. Capabilities'!B79,0)</f>
        <v>0</v>
      </c>
      <c r="AC74" s="18">
        <v>0</v>
      </c>
      <c r="AD74" s="18"/>
      <c r="AV74" s="80" t="s">
        <v>655</v>
      </c>
    </row>
    <row r="75" spans="2:48">
      <c r="B75" s="80" t="s">
        <v>657</v>
      </c>
      <c r="R75" s="190">
        <f>IFERROR(IF('4. KSM Capabilities'!F83&lt;&gt;"",'4. KSM Capabilities'!C83,0),0)</f>
        <v>0</v>
      </c>
      <c r="S75" s="16"/>
      <c r="T75" s="16">
        <f>IFERROR(IF('3a. Capabilities'!C80&lt;&gt;"",'3a. Capabilities'!B80,0),"")</f>
        <v>0</v>
      </c>
      <c r="U75" s="190"/>
      <c r="V75" s="191">
        <v>0</v>
      </c>
      <c r="W75" s="191"/>
      <c r="X75" s="189" cm="1">
        <f t="array" ref="X75">IFERROR(_xlfn.IFS('3a. Capabilities'!C80="",0,'3a. Capabilities'!C80="Distribute",0,'3a. Capabilities'!C80="Manufacture",'3a. Capabilities'!B80, '3a. Capabilities'!C80="In Development",'3a. Capabilities'!B80),0)</f>
        <v>0</v>
      </c>
      <c r="Y75" s="189"/>
      <c r="Z75" s="17"/>
      <c r="AA75" s="17">
        <f>IFERROR(IF('3c. Inputs'!E82&lt;&gt;"",'3c. Inputs'!E82,0),0)</f>
        <v>0</v>
      </c>
      <c r="AB75" s="180">
        <f>IF('3a. Capabilities'!C80="Distribute",'3a. Capabilities'!B80,0)</f>
        <v>0</v>
      </c>
      <c r="AC75" s="18">
        <v>0</v>
      </c>
      <c r="AD75" s="18"/>
      <c r="AV75" s="80" t="s">
        <v>656</v>
      </c>
    </row>
    <row r="76" spans="2:48">
      <c r="B76" s="80" t="s">
        <v>658</v>
      </c>
      <c r="R76" s="190">
        <f>IFERROR(IF('4. KSM Capabilities'!F84&lt;&gt;"",'4. KSM Capabilities'!C84,0),0)</f>
        <v>0</v>
      </c>
      <c r="S76" s="16"/>
      <c r="T76" s="16">
        <f>IFERROR(IF('3a. Capabilities'!C81&lt;&gt;"",'3a. Capabilities'!B81,0),"")</f>
        <v>0</v>
      </c>
      <c r="U76" s="190"/>
      <c r="V76" s="191">
        <v>0</v>
      </c>
      <c r="W76" s="191"/>
      <c r="X76" s="189" cm="1">
        <f t="array" ref="X76">IFERROR(_xlfn.IFS('3a. Capabilities'!C81="",0,'3a. Capabilities'!C81="Distribute",0,'3a. Capabilities'!C81="Manufacture",'3a. Capabilities'!B81, '3a. Capabilities'!C81="In Development",'3a. Capabilities'!B81),0)</f>
        <v>0</v>
      </c>
      <c r="Y76" s="189"/>
      <c r="Z76" s="17"/>
      <c r="AA76" s="17">
        <f>IFERROR(IF('3c. Inputs'!E83&lt;&gt;"",'3c. Inputs'!E83,0),0)</f>
        <v>0</v>
      </c>
      <c r="AB76" s="180">
        <f>IF('3a. Capabilities'!C81="Distribute",'3a. Capabilities'!B81,0)</f>
        <v>0</v>
      </c>
      <c r="AC76" s="18">
        <v>0</v>
      </c>
      <c r="AD76" s="18"/>
      <c r="AV76" s="80" t="s">
        <v>657</v>
      </c>
    </row>
    <row r="77" spans="2:48">
      <c r="B77" s="80" t="s">
        <v>659</v>
      </c>
      <c r="R77" s="190">
        <f>IFERROR(IF('4. KSM Capabilities'!F85&lt;&gt;"",'4. KSM Capabilities'!C85,0),0)</f>
        <v>0</v>
      </c>
      <c r="S77" s="16"/>
      <c r="T77" s="16">
        <f>IFERROR(IF('3a. Capabilities'!C82&lt;&gt;"",'3a. Capabilities'!B82,0),"")</f>
        <v>0</v>
      </c>
      <c r="U77" s="190"/>
      <c r="V77" s="191">
        <v>0</v>
      </c>
      <c r="W77" s="191"/>
      <c r="X77" s="189" cm="1">
        <f t="array" ref="X77">IFERROR(_xlfn.IFS('3a. Capabilities'!C82="",0,'3a. Capabilities'!C82="Distribute",0,'3a. Capabilities'!C82="Manufacture",'3a. Capabilities'!B82, '3a. Capabilities'!C82="In Development",'3a. Capabilities'!B82),0)</f>
        <v>0</v>
      </c>
      <c r="Y77" s="189"/>
      <c r="Z77" s="17"/>
      <c r="AA77" s="17">
        <f>IFERROR(IF('3c. Inputs'!E84&lt;&gt;"",'3c. Inputs'!E84,0),0)</f>
        <v>0</v>
      </c>
      <c r="AB77" s="180">
        <f>IF('3a. Capabilities'!C82="Distribute",'3a. Capabilities'!B82,0)</f>
        <v>0</v>
      </c>
      <c r="AC77" s="18">
        <v>0</v>
      </c>
      <c r="AD77" s="18"/>
      <c r="AV77" s="80" t="s">
        <v>658</v>
      </c>
    </row>
    <row r="78" spans="2:48">
      <c r="B78" s="80" t="s">
        <v>660</v>
      </c>
      <c r="R78" s="190">
        <f>IFERROR(IF('4. KSM Capabilities'!F86&lt;&gt;"",'4. KSM Capabilities'!C86,0),0)</f>
        <v>0</v>
      </c>
      <c r="S78" s="16"/>
      <c r="T78" s="16">
        <f>IFERROR(IF('3a. Capabilities'!C83&lt;&gt;"",'3a. Capabilities'!B83,0),"")</f>
        <v>0</v>
      </c>
      <c r="U78" s="190"/>
      <c r="V78" s="191">
        <v>0</v>
      </c>
      <c r="W78" s="191"/>
      <c r="X78" s="189" cm="1">
        <f t="array" ref="X78">IFERROR(_xlfn.IFS('3a. Capabilities'!C83="",0,'3a. Capabilities'!C83="Distribute",0,'3a. Capabilities'!C83="Manufacture",'3a. Capabilities'!B83, '3a. Capabilities'!C83="In Development",'3a. Capabilities'!B83),0)</f>
        <v>0</v>
      </c>
      <c r="Y78" s="189"/>
      <c r="Z78" s="17"/>
      <c r="AA78" s="17">
        <f>IFERROR(IF('3c. Inputs'!E85&lt;&gt;"",'3c. Inputs'!E85,0),0)</f>
        <v>0</v>
      </c>
      <c r="AB78" s="180">
        <f>IF('3a. Capabilities'!C83="Distribute",'3a. Capabilities'!B83,0)</f>
        <v>0</v>
      </c>
      <c r="AC78" s="18">
        <v>0</v>
      </c>
      <c r="AD78" s="18"/>
      <c r="AV78" s="80" t="s">
        <v>659</v>
      </c>
    </row>
    <row r="79" spans="2:48">
      <c r="B79" s="80" t="s">
        <v>661</v>
      </c>
      <c r="R79" s="190">
        <f>IFERROR(IF('4. KSM Capabilities'!F87&lt;&gt;"",'4. KSM Capabilities'!C87,0),0)</f>
        <v>0</v>
      </c>
      <c r="S79" s="16"/>
      <c r="T79" s="16">
        <f>IFERROR(IF('3a. Capabilities'!C84&lt;&gt;"",'3a. Capabilities'!B84,0),"")</f>
        <v>0</v>
      </c>
      <c r="U79" s="190"/>
      <c r="V79" s="191">
        <v>0</v>
      </c>
      <c r="W79" s="191"/>
      <c r="X79" s="189" cm="1">
        <f t="array" ref="X79">IFERROR(_xlfn.IFS('3a. Capabilities'!C84="",0,'3a. Capabilities'!C84="Distribute",0,'3a. Capabilities'!C84="Manufacture",'3a. Capabilities'!B84, '3a. Capabilities'!C84="In Development",'3a. Capabilities'!B84),0)</f>
        <v>0</v>
      </c>
      <c r="Y79" s="189"/>
      <c r="Z79" s="17"/>
      <c r="AA79" s="17">
        <f>IFERROR(IF('3c. Inputs'!E86&lt;&gt;"",'3c. Inputs'!E86,0),0)</f>
        <v>0</v>
      </c>
      <c r="AB79" s="180">
        <f>IF('3a. Capabilities'!C84="Distribute",'3a. Capabilities'!B84,0)</f>
        <v>0</v>
      </c>
      <c r="AC79" s="18">
        <v>0</v>
      </c>
      <c r="AD79" s="18"/>
      <c r="AV79" s="80" t="s">
        <v>660</v>
      </c>
    </row>
    <row r="80" spans="2:48">
      <c r="B80" s="80" t="s">
        <v>662</v>
      </c>
      <c r="R80" s="190">
        <f>IFERROR(IF('4. KSM Capabilities'!F88&lt;&gt;"",'4. KSM Capabilities'!C88,0),0)</f>
        <v>0</v>
      </c>
      <c r="S80" s="16"/>
      <c r="T80" s="16">
        <f>IFERROR(IF('3a. Capabilities'!C85&lt;&gt;"",'3a. Capabilities'!B85,0),"")</f>
        <v>0</v>
      </c>
      <c r="U80" s="190"/>
      <c r="V80" s="191">
        <v>0</v>
      </c>
      <c r="W80" s="191"/>
      <c r="X80" s="189" cm="1">
        <f t="array" ref="X80">IFERROR(_xlfn.IFS('3a. Capabilities'!C85="",0,'3a. Capabilities'!C85="Distribute",0,'3a. Capabilities'!C85="Manufacture",'3a. Capabilities'!B85, '3a. Capabilities'!C85="In Development",'3a. Capabilities'!B85),0)</f>
        <v>0</v>
      </c>
      <c r="Y80" s="189"/>
      <c r="Z80" s="17"/>
      <c r="AA80" s="17">
        <f>IFERROR(IF('3c. Inputs'!E87&lt;&gt;"",'3c. Inputs'!E87,0),0)</f>
        <v>0</v>
      </c>
      <c r="AB80" s="180">
        <f>IF('3a. Capabilities'!C85="Distribute",'3a. Capabilities'!B85,0)</f>
        <v>0</v>
      </c>
      <c r="AC80" s="18">
        <v>0</v>
      </c>
      <c r="AD80" s="18"/>
      <c r="AV80" s="80" t="s">
        <v>661</v>
      </c>
    </row>
    <row r="81" spans="2:48">
      <c r="B81" s="80" t="s">
        <v>663</v>
      </c>
      <c r="R81" s="190">
        <f>IFERROR(IF('4. KSM Capabilities'!F89&lt;&gt;"",'4. KSM Capabilities'!C89,0),0)</f>
        <v>0</v>
      </c>
      <c r="S81" s="16"/>
      <c r="T81" s="16">
        <f>IFERROR(IF('3a. Capabilities'!C86&lt;&gt;"",'3a. Capabilities'!B86,0),"")</f>
        <v>0</v>
      </c>
      <c r="U81" s="190"/>
      <c r="V81" s="191">
        <v>0</v>
      </c>
      <c r="W81" s="191"/>
      <c r="X81" s="189" cm="1">
        <f t="array" ref="X81">IFERROR(_xlfn.IFS('3a. Capabilities'!C86="",0,'3a. Capabilities'!C86="Distribute",0,'3a. Capabilities'!C86="Manufacture",'3a. Capabilities'!B86, '3a. Capabilities'!C86="In Development",'3a. Capabilities'!B86),0)</f>
        <v>0</v>
      </c>
      <c r="Y81" s="189"/>
      <c r="Z81" s="17"/>
      <c r="AA81" s="17">
        <f>IFERROR(IF('3c. Inputs'!E88&lt;&gt;"",'3c. Inputs'!E88,0),0)</f>
        <v>0</v>
      </c>
      <c r="AB81" s="180">
        <f>IF('3a. Capabilities'!C86="Distribute",'3a. Capabilities'!B86,0)</f>
        <v>0</v>
      </c>
      <c r="AC81" s="18">
        <v>0</v>
      </c>
      <c r="AD81" s="18"/>
      <c r="AV81" s="80" t="s">
        <v>662</v>
      </c>
    </row>
    <row r="82" spans="2:48">
      <c r="B82" s="80" t="s">
        <v>545</v>
      </c>
      <c r="R82" s="190">
        <f>IFERROR(IF('4. KSM Capabilities'!F90&lt;&gt;"",'4. KSM Capabilities'!C90,0),0)</f>
        <v>0</v>
      </c>
      <c r="S82" s="16"/>
      <c r="T82" s="16">
        <f>IFERROR(IF('3a. Capabilities'!C87&lt;&gt;"",'3a. Capabilities'!B87,0),"")</f>
        <v>0</v>
      </c>
      <c r="U82" s="190"/>
      <c r="V82" s="191">
        <v>0</v>
      </c>
      <c r="W82" s="191"/>
      <c r="X82" s="189" cm="1">
        <f t="array" ref="X82">IFERROR(_xlfn.IFS('3a. Capabilities'!C87="",0,'3a. Capabilities'!C87="Distribute",0,'3a. Capabilities'!C87="Manufacture",'3a. Capabilities'!B87, '3a. Capabilities'!C87="In Development",'3a. Capabilities'!B87),0)</f>
        <v>0</v>
      </c>
      <c r="Y82" s="189"/>
      <c r="Z82" s="17"/>
      <c r="AA82" s="17">
        <f>IFERROR(IF('3c. Inputs'!E89&lt;&gt;"",'3c. Inputs'!E89,0),0)</f>
        <v>0</v>
      </c>
      <c r="AB82" s="180">
        <f>IF('3a. Capabilities'!C87="Distribute",'3a. Capabilities'!B87,0)</f>
        <v>0</v>
      </c>
      <c r="AC82" s="18">
        <v>0</v>
      </c>
      <c r="AD82" s="18"/>
      <c r="AV82" s="80" t="s">
        <v>663</v>
      </c>
    </row>
    <row r="83" spans="2:48">
      <c r="B83" s="80" t="s">
        <v>664</v>
      </c>
      <c r="R83" s="190">
        <f>IFERROR(IF('4. KSM Capabilities'!F91&lt;&gt;"",'4. KSM Capabilities'!C91,0),0)</f>
        <v>0</v>
      </c>
      <c r="S83" s="16"/>
      <c r="T83" s="16">
        <f>IFERROR(IF('3a. Capabilities'!C88&lt;&gt;"",'3a. Capabilities'!B88,0),"")</f>
        <v>0</v>
      </c>
      <c r="U83" s="190"/>
      <c r="V83" s="191">
        <v>0</v>
      </c>
      <c r="W83" s="191"/>
      <c r="X83" s="189" cm="1">
        <f t="array" ref="X83">IFERROR(_xlfn.IFS('3a. Capabilities'!C88="",0,'3a. Capabilities'!C88="Distribute",0,'3a. Capabilities'!C88="Manufacture",'3a. Capabilities'!B88, '3a. Capabilities'!C88="In Development",'3a. Capabilities'!B88),0)</f>
        <v>0</v>
      </c>
      <c r="Y83" s="189"/>
      <c r="Z83" s="17"/>
      <c r="AA83" s="17">
        <f>IFERROR(IF('3c. Inputs'!E90&lt;&gt;"",'3c. Inputs'!E90,0),0)</f>
        <v>0</v>
      </c>
      <c r="AB83" s="180">
        <f>IF('3a. Capabilities'!C88="Distribute",'3a. Capabilities'!B88,0)</f>
        <v>0</v>
      </c>
      <c r="AC83" s="18">
        <v>0</v>
      </c>
      <c r="AD83" s="18"/>
      <c r="AV83" s="80" t="s">
        <v>545</v>
      </c>
    </row>
    <row r="84" spans="2:48">
      <c r="B84" s="80" t="s">
        <v>665</v>
      </c>
      <c r="R84" s="190">
        <f>IFERROR(IF('4. KSM Capabilities'!F92&lt;&gt;"",'4. KSM Capabilities'!C92,0),0)</f>
        <v>0</v>
      </c>
      <c r="S84" s="16"/>
      <c r="T84" s="16">
        <f>IFERROR(IF('3a. Capabilities'!C89&lt;&gt;"",'3a. Capabilities'!B89,0),"")</f>
        <v>0</v>
      </c>
      <c r="U84" s="190"/>
      <c r="V84" s="191">
        <v>0</v>
      </c>
      <c r="W84" s="191"/>
      <c r="X84" s="189" cm="1">
        <f t="array" ref="X84">IFERROR(_xlfn.IFS('3a. Capabilities'!C89="",0,'3a. Capabilities'!C89="Distribute",0,'3a. Capabilities'!C89="Manufacture",'3a. Capabilities'!B89, '3a. Capabilities'!C89="In Development",'3a. Capabilities'!B89),0)</f>
        <v>0</v>
      </c>
      <c r="Y84" s="189"/>
      <c r="Z84" s="17"/>
      <c r="AA84" s="17">
        <f>IFERROR(IF('3c. Inputs'!E91&lt;&gt;"",'3c. Inputs'!E91,0),0)</f>
        <v>0</v>
      </c>
      <c r="AB84" s="180">
        <f>IF('3a. Capabilities'!C89="Distribute",'3a. Capabilities'!B89,0)</f>
        <v>0</v>
      </c>
      <c r="AC84" s="18">
        <v>0</v>
      </c>
      <c r="AD84" s="18"/>
      <c r="AV84" s="80" t="s">
        <v>664</v>
      </c>
    </row>
    <row r="85" spans="2:48">
      <c r="B85" s="80" t="s">
        <v>666</v>
      </c>
      <c r="R85" s="190">
        <f>IFERROR(IF('4. KSM Capabilities'!F93&lt;&gt;"",'4. KSM Capabilities'!C93,0),0)</f>
        <v>0</v>
      </c>
      <c r="U85" s="190"/>
      <c r="V85" s="191" t="str">
        <v/>
      </c>
      <c r="W85" s="191"/>
      <c r="X85" s="90"/>
      <c r="Z85" s="17"/>
      <c r="AA85" s="17">
        <f>IFERROR(IF('3c. Inputs'!E92&lt;&gt;"",'3c. Inputs'!E92,0),0)</f>
        <v>0</v>
      </c>
      <c r="AC85" s="18">
        <v>0</v>
      </c>
      <c r="AD85" s="18"/>
      <c r="AV85" s="80" t="s">
        <v>665</v>
      </c>
    </row>
    <row r="86" spans="2:48">
      <c r="B86" s="80" t="s">
        <v>667</v>
      </c>
      <c r="R86" s="190">
        <f>IFERROR(IF('4. KSM Capabilities'!F94&lt;&gt;"",'4. KSM Capabilities'!C94,0),0)</f>
        <v>0</v>
      </c>
      <c r="U86" s="190"/>
      <c r="V86" s="191"/>
      <c r="W86" s="191"/>
      <c r="X86" s="90"/>
      <c r="Z86" s="17"/>
      <c r="AA86" s="17">
        <f>IFERROR(IF('3c. Inputs'!E93&lt;&gt;"",'3c. Inputs'!E93,0),0)</f>
        <v>0</v>
      </c>
      <c r="AC86" s="18">
        <v>0</v>
      </c>
      <c r="AD86" s="18"/>
      <c r="AV86" s="80" t="s">
        <v>666</v>
      </c>
    </row>
    <row r="87" spans="2:48">
      <c r="B87" s="80" t="s">
        <v>668</v>
      </c>
      <c r="R87" s="190">
        <f>IFERROR(IF('4. KSM Capabilities'!F95&lt;&gt;"",'4. KSM Capabilities'!C95,0),0)</f>
        <v>0</v>
      </c>
      <c r="U87" s="190"/>
      <c r="V87" s="191"/>
      <c r="W87" s="191"/>
      <c r="X87" s="90"/>
      <c r="Z87" s="17"/>
      <c r="AA87" s="17">
        <f>IFERROR(IF('3c. Inputs'!E94&lt;&gt;"",'3c. Inputs'!E94,0),0)</f>
        <v>0</v>
      </c>
      <c r="AC87" s="18">
        <v>0</v>
      </c>
      <c r="AD87" s="18"/>
      <c r="AV87" s="80" t="s">
        <v>667</v>
      </c>
    </row>
    <row r="88" spans="2:48">
      <c r="B88" s="80" t="s">
        <v>669</v>
      </c>
      <c r="R88" s="190">
        <f>IFERROR(IF('4. KSM Capabilities'!F96&lt;&gt;"",'4. KSM Capabilities'!C96,0),0)</f>
        <v>0</v>
      </c>
      <c r="U88" s="190"/>
      <c r="V88" s="191"/>
      <c r="W88" s="191"/>
      <c r="X88" s="90"/>
      <c r="Z88" s="17"/>
      <c r="AA88" s="17">
        <f>IFERROR(IF('3c. Inputs'!E95&lt;&gt;"",'3c. Inputs'!E95,0),0)</f>
        <v>0</v>
      </c>
      <c r="AC88" s="18">
        <v>0</v>
      </c>
      <c r="AD88" s="18"/>
      <c r="AV88" s="80" t="s">
        <v>668</v>
      </c>
    </row>
    <row r="89" spans="2:48">
      <c r="B89" s="80" t="s">
        <v>670</v>
      </c>
      <c r="R89" s="190">
        <f>IFERROR(IF('4. KSM Capabilities'!F97&lt;&gt;"",'4. KSM Capabilities'!C97,0),0)</f>
        <v>0</v>
      </c>
      <c r="U89" s="190"/>
      <c r="V89" s="191"/>
      <c r="W89" s="191"/>
      <c r="X89" s="90"/>
      <c r="Z89" s="17"/>
      <c r="AA89" s="17">
        <f>IFERROR(IF('3c. Inputs'!E96&lt;&gt;"",'3c. Inputs'!E96,0),0)</f>
        <v>0</v>
      </c>
      <c r="AC89" s="18">
        <v>0</v>
      </c>
      <c r="AD89" s="18"/>
      <c r="AV89" s="80" t="s">
        <v>669</v>
      </c>
    </row>
    <row r="90" spans="2:48">
      <c r="B90" s="80" t="s">
        <v>671</v>
      </c>
      <c r="R90" s="190">
        <f>IFERROR(IF('4. KSM Capabilities'!F98&lt;&gt;"",'4. KSM Capabilities'!C98,0),0)</f>
        <v>0</v>
      </c>
      <c r="U90" s="190"/>
      <c r="V90" s="191"/>
      <c r="W90" s="191"/>
      <c r="X90" s="90"/>
      <c r="Z90" s="17"/>
      <c r="AA90" s="17">
        <f>IFERROR(IF('3c. Inputs'!E97&lt;&gt;"",'3c. Inputs'!E97,0),0)</f>
        <v>0</v>
      </c>
      <c r="AC90" s="18">
        <v>0</v>
      </c>
      <c r="AD90" s="18"/>
      <c r="AV90" s="80" t="s">
        <v>670</v>
      </c>
    </row>
    <row r="91" spans="2:48">
      <c r="B91" s="80" t="s">
        <v>672</v>
      </c>
      <c r="R91" s="190">
        <f>IFERROR(IF('4. KSM Capabilities'!F99&lt;&gt;"",'4. KSM Capabilities'!C99,0),0)</f>
        <v>0</v>
      </c>
      <c r="U91" s="190"/>
      <c r="V91" s="191"/>
      <c r="W91" s="191"/>
      <c r="X91" s="90"/>
      <c r="Z91" s="17"/>
      <c r="AA91" s="17">
        <f>IFERROR(IF('3c. Inputs'!E98&lt;&gt;"",'3c. Inputs'!E98,0),0)</f>
        <v>0</v>
      </c>
      <c r="AC91" s="18">
        <v>0</v>
      </c>
      <c r="AD91" s="18"/>
      <c r="AV91" s="80" t="s">
        <v>671</v>
      </c>
    </row>
    <row r="92" spans="2:48">
      <c r="B92" s="80" t="s">
        <v>673</v>
      </c>
      <c r="R92" s="190">
        <f>IFERROR(IF('4. KSM Capabilities'!F100&lt;&gt;"",'4. KSM Capabilities'!C100,0),0)</f>
        <v>0</v>
      </c>
      <c r="U92" s="190"/>
      <c r="V92" s="191"/>
      <c r="W92" s="191"/>
      <c r="X92" s="90"/>
      <c r="Z92" s="17"/>
      <c r="AA92" s="17">
        <f>IFERROR(IF('3c. Inputs'!E99&lt;&gt;"",'3c. Inputs'!E99,0),0)</f>
        <v>0</v>
      </c>
      <c r="AC92" s="18">
        <v>0</v>
      </c>
      <c r="AD92" s="18"/>
      <c r="AV92" s="80" t="s">
        <v>672</v>
      </c>
    </row>
    <row r="93" spans="2:48">
      <c r="B93" s="80" t="s">
        <v>674</v>
      </c>
      <c r="R93" s="190">
        <f>IFERROR(IF('4. KSM Capabilities'!F101&lt;&gt;"",'4. KSM Capabilities'!C101,0),0)</f>
        <v>0</v>
      </c>
      <c r="U93" s="190"/>
      <c r="V93" s="191"/>
      <c r="W93" s="191"/>
      <c r="X93" s="90"/>
      <c r="Z93" s="17"/>
      <c r="AA93" s="17">
        <f>IFERROR(IF('3c. Inputs'!E100&lt;&gt;"",'3c. Inputs'!E100,0),0)</f>
        <v>0</v>
      </c>
      <c r="AC93" s="18">
        <v>0</v>
      </c>
      <c r="AD93" s="18"/>
      <c r="AV93" s="80" t="s">
        <v>673</v>
      </c>
    </row>
    <row r="94" spans="2:48">
      <c r="B94" s="80" t="s">
        <v>675</v>
      </c>
      <c r="R94" s="190">
        <f>IFERROR(IF('4. KSM Capabilities'!F102&lt;&gt;"",'4. KSM Capabilities'!C102,0),0)</f>
        <v>0</v>
      </c>
      <c r="U94" s="190"/>
      <c r="V94" s="191"/>
      <c r="W94" s="191"/>
      <c r="X94" s="90"/>
      <c r="Z94" s="17"/>
      <c r="AA94" s="17">
        <f>IFERROR(IF('3c. Inputs'!E101&lt;&gt;"",'3c. Inputs'!E101,0),0)</f>
        <v>0</v>
      </c>
      <c r="AC94" s="18">
        <v>0</v>
      </c>
      <c r="AD94" s="18"/>
      <c r="AV94" s="80" t="s">
        <v>674</v>
      </c>
    </row>
    <row r="95" spans="2:48">
      <c r="B95" s="80" t="s">
        <v>676</v>
      </c>
      <c r="R95" s="190">
        <f>IFERROR(IF('4. KSM Capabilities'!F103&lt;&gt;"",'4. KSM Capabilities'!C103,0),0)</f>
        <v>0</v>
      </c>
      <c r="U95" s="190"/>
      <c r="V95" s="191"/>
      <c r="W95" s="191"/>
      <c r="X95" s="90"/>
      <c r="Z95" s="17"/>
      <c r="AA95" s="17">
        <f>IFERROR(IF('3c. Inputs'!E102&lt;&gt;"",'3c. Inputs'!E102,0),0)</f>
        <v>0</v>
      </c>
      <c r="AC95" s="18">
        <v>0</v>
      </c>
      <c r="AD95" s="18"/>
      <c r="AV95" s="80" t="s">
        <v>675</v>
      </c>
    </row>
    <row r="96" spans="2:48">
      <c r="B96" s="80" t="s">
        <v>677</v>
      </c>
      <c r="R96" s="190">
        <f>IFERROR(IF('4. KSM Capabilities'!F104&lt;&gt;"",'4. KSM Capabilities'!C104,0),0)</f>
        <v>0</v>
      </c>
      <c r="U96" s="190"/>
      <c r="V96" s="191"/>
      <c r="W96" s="191"/>
      <c r="X96" s="90"/>
      <c r="Z96" s="17"/>
      <c r="AA96" s="17">
        <f>IFERROR(IF('3c. Inputs'!E103&lt;&gt;"",'3c. Inputs'!E103,0),0)</f>
        <v>0</v>
      </c>
      <c r="AC96" s="18">
        <v>0</v>
      </c>
      <c r="AD96" s="18"/>
      <c r="AV96" s="80" t="s">
        <v>676</v>
      </c>
    </row>
    <row r="97" spans="2:48">
      <c r="B97" s="80" t="s">
        <v>678</v>
      </c>
      <c r="R97" s="190">
        <f>IFERROR(IF('4. KSM Capabilities'!F105&lt;&gt;"",'4. KSM Capabilities'!C105,0),0)</f>
        <v>0</v>
      </c>
      <c r="U97" s="190"/>
      <c r="V97" s="191"/>
      <c r="W97" s="191"/>
      <c r="X97" s="90"/>
      <c r="Z97" s="17"/>
      <c r="AA97" s="17">
        <f>IFERROR(IF('3c. Inputs'!E104&lt;&gt;"",'3c. Inputs'!E104,0),0)</f>
        <v>0</v>
      </c>
      <c r="AC97" s="18">
        <v>0</v>
      </c>
      <c r="AD97" s="18"/>
      <c r="AV97" s="80" t="s">
        <v>677</v>
      </c>
    </row>
    <row r="98" spans="2:48">
      <c r="B98" s="80" t="s">
        <v>679</v>
      </c>
      <c r="R98" s="190">
        <f>IFERROR(IF('4. KSM Capabilities'!F106&lt;&gt;"",'4. KSM Capabilities'!C106,0),0)</f>
        <v>0</v>
      </c>
      <c r="U98" s="190"/>
      <c r="V98" s="191"/>
      <c r="W98" s="191"/>
      <c r="X98" s="90"/>
      <c r="Z98" s="17"/>
      <c r="AA98" s="17">
        <f>IFERROR(IF('3c. Inputs'!E105&lt;&gt;"",'3c. Inputs'!E105,0),0)</f>
        <v>0</v>
      </c>
      <c r="AC98" s="18">
        <v>0</v>
      </c>
      <c r="AD98" s="18"/>
      <c r="AV98" s="80" t="s">
        <v>678</v>
      </c>
    </row>
    <row r="99" spans="2:48">
      <c r="B99" s="80" t="s">
        <v>680</v>
      </c>
      <c r="R99" s="190">
        <f>IFERROR(IF('4. KSM Capabilities'!F107&lt;&gt;"",'4. KSM Capabilities'!C107,0),0)</f>
        <v>0</v>
      </c>
      <c r="U99" s="190"/>
      <c r="V99" s="191"/>
      <c r="W99" s="191"/>
      <c r="X99" s="90"/>
      <c r="Z99" s="17"/>
      <c r="AA99" s="17">
        <f>IFERROR(IF('3c. Inputs'!E106&lt;&gt;"",'3c. Inputs'!E106,0),0)</f>
        <v>0</v>
      </c>
      <c r="AC99" s="18">
        <v>0</v>
      </c>
      <c r="AD99" s="18"/>
      <c r="AV99" s="80" t="s">
        <v>679</v>
      </c>
    </row>
    <row r="100" spans="2:48">
      <c r="B100" s="80" t="s">
        <v>681</v>
      </c>
      <c r="R100" s="190">
        <f>IFERROR(IF('4. KSM Capabilities'!F108&lt;&gt;"",'4. KSM Capabilities'!C108,0),0)</f>
        <v>0</v>
      </c>
      <c r="U100" s="190"/>
      <c r="V100" s="191"/>
      <c r="W100" s="191"/>
      <c r="X100" s="90"/>
      <c r="Z100" s="17"/>
      <c r="AA100" s="17">
        <f>IFERROR(IF('3c. Inputs'!E107&lt;&gt;"",'3c. Inputs'!E107,0),0)</f>
        <v>0</v>
      </c>
      <c r="AC100" s="18">
        <v>0</v>
      </c>
      <c r="AD100" s="18"/>
      <c r="AV100" s="80" t="s">
        <v>680</v>
      </c>
    </row>
    <row r="101" spans="2:48">
      <c r="B101" s="80" t="s">
        <v>682</v>
      </c>
      <c r="R101" s="190">
        <f>IFERROR(IF('4. KSM Capabilities'!F109&lt;&gt;"",'4. KSM Capabilities'!C109,0),0)</f>
        <v>0</v>
      </c>
      <c r="U101" s="190"/>
      <c r="V101" s="191"/>
      <c r="W101" s="191"/>
      <c r="X101" s="90"/>
      <c r="Z101" s="17"/>
      <c r="AA101" s="17">
        <f>IFERROR(IF('3c. Inputs'!E108&lt;&gt;"",'3c. Inputs'!E108,0),0)</f>
        <v>0</v>
      </c>
      <c r="AC101" s="18">
        <v>0</v>
      </c>
      <c r="AD101" s="18"/>
      <c r="AV101" s="80" t="s">
        <v>681</v>
      </c>
    </row>
    <row r="102" spans="2:48">
      <c r="B102" s="80" t="s">
        <v>683</v>
      </c>
      <c r="R102" s="190">
        <f>IFERROR(IF('4. KSM Capabilities'!F110&lt;&gt;"",'4. KSM Capabilities'!C110,0),0)</f>
        <v>0</v>
      </c>
      <c r="U102" s="190"/>
      <c r="V102" s="191"/>
      <c r="W102" s="191"/>
      <c r="X102" s="90"/>
      <c r="Z102" s="17"/>
      <c r="AA102" s="17">
        <f>IFERROR(IF('3c. Inputs'!E109&lt;&gt;"",'3c. Inputs'!E109,0),0)</f>
        <v>0</v>
      </c>
      <c r="AC102" s="18">
        <v>0</v>
      </c>
      <c r="AD102" s="18"/>
      <c r="AV102" s="80" t="s">
        <v>682</v>
      </c>
    </row>
    <row r="103" spans="2:48">
      <c r="B103" s="80" t="s">
        <v>684</v>
      </c>
      <c r="R103" s="190">
        <f>IFERROR(IF('4. KSM Capabilities'!F111&lt;&gt;"",'4. KSM Capabilities'!C111,0),0)</f>
        <v>0</v>
      </c>
      <c r="U103" s="190"/>
      <c r="V103" s="191"/>
      <c r="W103" s="191"/>
      <c r="X103" s="90"/>
      <c r="Z103" s="17"/>
      <c r="AA103" s="17">
        <f>IFERROR(IF('3c. Inputs'!E110&lt;&gt;"",'3c. Inputs'!E110,0),0)</f>
        <v>0</v>
      </c>
      <c r="AC103" s="18">
        <v>0</v>
      </c>
      <c r="AD103" s="18"/>
      <c r="AV103" s="80" t="s">
        <v>683</v>
      </c>
    </row>
    <row r="104" spans="2:48">
      <c r="B104" s="80" t="s">
        <v>685</v>
      </c>
      <c r="R104" s="190">
        <f>IFERROR(IF('4. KSM Capabilities'!F112&lt;&gt;"",'4. KSM Capabilities'!C112,0),0)</f>
        <v>0</v>
      </c>
      <c r="U104" s="190"/>
      <c r="V104" s="191"/>
      <c r="W104" s="191"/>
      <c r="X104" s="90"/>
      <c r="Z104" s="17"/>
      <c r="AA104" s="17">
        <f>IFERROR(IF('3c. Inputs'!E111&lt;&gt;"",'3c. Inputs'!E111,0),0)</f>
        <v>0</v>
      </c>
      <c r="AC104" s="18">
        <v>0</v>
      </c>
      <c r="AD104" s="18"/>
      <c r="AV104" s="80" t="s">
        <v>684</v>
      </c>
    </row>
    <row r="105" spans="2:48">
      <c r="B105" s="80" t="s">
        <v>686</v>
      </c>
      <c r="R105" s="190">
        <f>IFERROR(IF('4. KSM Capabilities'!F113&lt;&gt;"",'4. KSM Capabilities'!C113,0),0)</f>
        <v>0</v>
      </c>
      <c r="U105" s="190"/>
      <c r="V105" s="191"/>
      <c r="W105" s="191"/>
      <c r="X105" s="90"/>
      <c r="Z105" s="17"/>
      <c r="AA105" s="17">
        <f>IFERROR(IF('3c. Inputs'!E112&lt;&gt;"",'3c. Inputs'!E112,0),0)</f>
        <v>0</v>
      </c>
      <c r="AC105" s="18">
        <v>0</v>
      </c>
      <c r="AD105" s="18"/>
      <c r="AV105" s="80" t="s">
        <v>685</v>
      </c>
    </row>
    <row r="106" spans="2:48">
      <c r="B106" s="80" t="s">
        <v>687</v>
      </c>
      <c r="R106" s="190">
        <f>IFERROR(IF('4. KSM Capabilities'!F114&lt;&gt;"",'4. KSM Capabilities'!C114,0),0)</f>
        <v>0</v>
      </c>
      <c r="U106" s="190"/>
      <c r="V106" s="191"/>
      <c r="W106" s="191"/>
      <c r="X106" s="90"/>
      <c r="Z106" s="17"/>
      <c r="AA106" s="17">
        <f>IFERROR(IF('3c. Inputs'!E113&lt;&gt;"",'3c. Inputs'!E113,0),0)</f>
        <v>0</v>
      </c>
      <c r="AC106" s="18">
        <v>0</v>
      </c>
      <c r="AD106" s="18"/>
      <c r="AV106" s="80" t="s">
        <v>686</v>
      </c>
    </row>
    <row r="107" spans="2:48">
      <c r="B107" s="80" t="s">
        <v>688</v>
      </c>
      <c r="R107" s="190">
        <f>IFERROR(IF('4. KSM Capabilities'!F115&lt;&gt;"",'4. KSM Capabilities'!C115,0),0)</f>
        <v>0</v>
      </c>
      <c r="U107" s="190"/>
      <c r="V107" s="191"/>
      <c r="W107" s="191"/>
      <c r="X107" s="90"/>
      <c r="Z107" s="17"/>
      <c r="AA107" s="17">
        <f>IFERROR(IF('3c. Inputs'!E114&lt;&gt;"",'3c. Inputs'!E114,0),0)</f>
        <v>0</v>
      </c>
      <c r="AC107" s="18">
        <v>0</v>
      </c>
      <c r="AD107" s="18"/>
      <c r="AV107" s="80" t="s">
        <v>687</v>
      </c>
    </row>
    <row r="108" spans="2:48">
      <c r="B108" s="80" t="s">
        <v>689</v>
      </c>
      <c r="R108" s="190">
        <f>IFERROR(IF('4. KSM Capabilities'!F116&lt;&gt;"",'4. KSM Capabilities'!C116,0),0)</f>
        <v>0</v>
      </c>
      <c r="U108" s="190"/>
      <c r="V108" s="191"/>
      <c r="W108" s="191"/>
      <c r="X108" s="90"/>
      <c r="Z108" s="17"/>
      <c r="AA108" s="17">
        <f>IFERROR(IF('3c. Inputs'!E115&lt;&gt;"",'3c. Inputs'!E115,0),0)</f>
        <v>0</v>
      </c>
      <c r="AC108" s="18">
        <v>0</v>
      </c>
      <c r="AD108" s="18"/>
      <c r="AV108" s="80" t="s">
        <v>688</v>
      </c>
    </row>
    <row r="109" spans="2:48">
      <c r="B109" s="80" t="s">
        <v>690</v>
      </c>
      <c r="R109" s="190">
        <f>IFERROR(IF('4. KSM Capabilities'!F117&lt;&gt;"",'4. KSM Capabilities'!C117,0),0)</f>
        <v>0</v>
      </c>
      <c r="U109" s="190"/>
      <c r="V109" s="191"/>
      <c r="W109" s="191"/>
      <c r="X109" s="90"/>
      <c r="Z109" s="17"/>
      <c r="AA109" s="17">
        <f>IFERROR(IF('3c. Inputs'!E116&lt;&gt;"",'3c. Inputs'!E116,0),0)</f>
        <v>0</v>
      </c>
      <c r="AC109" s="18">
        <v>0</v>
      </c>
      <c r="AD109" s="18"/>
      <c r="AV109" s="80" t="s">
        <v>689</v>
      </c>
    </row>
    <row r="110" spans="2:48">
      <c r="B110" s="80" t="s">
        <v>691</v>
      </c>
      <c r="R110" s="190">
        <f>IFERROR(IF('4. KSM Capabilities'!F118&lt;&gt;"",'4. KSM Capabilities'!C118,0),0)</f>
        <v>0</v>
      </c>
      <c r="U110" s="190"/>
      <c r="V110" s="191"/>
      <c r="W110" s="191"/>
      <c r="X110" s="90"/>
      <c r="Z110" s="17"/>
      <c r="AA110" s="17">
        <f>IFERROR(IF('3c. Inputs'!E117&lt;&gt;"",'3c. Inputs'!E117,0),0)</f>
        <v>0</v>
      </c>
      <c r="AC110" s="18">
        <v>0</v>
      </c>
      <c r="AD110" s="18"/>
      <c r="AV110" s="80" t="s">
        <v>690</v>
      </c>
    </row>
    <row r="111" spans="2:48">
      <c r="B111" s="80" t="s">
        <v>692</v>
      </c>
      <c r="R111" s="190">
        <f>IFERROR(IF('4. KSM Capabilities'!F119&lt;&gt;"",'4. KSM Capabilities'!C119,0),0)</f>
        <v>0</v>
      </c>
      <c r="U111" s="190"/>
      <c r="V111" s="191"/>
      <c r="W111" s="191"/>
      <c r="X111" s="90"/>
      <c r="Z111" s="17"/>
      <c r="AA111" s="17">
        <f>IFERROR(IF('3c. Inputs'!E118&lt;&gt;"",'3c. Inputs'!E118,0),0)</f>
        <v>0</v>
      </c>
      <c r="AC111" s="18">
        <v>0</v>
      </c>
      <c r="AD111" s="18"/>
      <c r="AV111" s="80" t="s">
        <v>691</v>
      </c>
    </row>
    <row r="112" spans="2:48">
      <c r="B112" s="80" t="s">
        <v>693</v>
      </c>
      <c r="R112" s="190">
        <f>IFERROR(IF('4. KSM Capabilities'!F120&lt;&gt;"",'4. KSM Capabilities'!C120,0),0)</f>
        <v>0</v>
      </c>
      <c r="U112" s="190"/>
      <c r="V112" s="191"/>
      <c r="W112" s="191"/>
      <c r="X112" s="90"/>
      <c r="Z112" s="17"/>
      <c r="AA112" s="17">
        <f>IFERROR(IF('3c. Inputs'!E119&lt;&gt;"",'3c. Inputs'!E119,0),0)</f>
        <v>0</v>
      </c>
      <c r="AC112" s="18">
        <v>0</v>
      </c>
      <c r="AD112" s="18"/>
      <c r="AV112" s="80" t="s">
        <v>692</v>
      </c>
    </row>
    <row r="113" spans="2:48">
      <c r="B113" s="80" t="s">
        <v>694</v>
      </c>
      <c r="R113" s="190">
        <f>IFERROR(IF('4. KSM Capabilities'!F121&lt;&gt;"",'4. KSM Capabilities'!C121,0),0)</f>
        <v>0</v>
      </c>
      <c r="U113" s="190"/>
      <c r="V113" s="191"/>
      <c r="W113" s="191"/>
      <c r="X113" s="90"/>
      <c r="Z113" s="17"/>
      <c r="AA113" s="17">
        <f>IFERROR(IF('3c. Inputs'!E120&lt;&gt;"",'3c. Inputs'!E120,0),0)</f>
        <v>0</v>
      </c>
      <c r="AC113" s="18">
        <v>0</v>
      </c>
      <c r="AD113" s="18"/>
      <c r="AV113" s="80" t="s">
        <v>693</v>
      </c>
    </row>
    <row r="114" spans="2:48">
      <c r="B114" s="80" t="s">
        <v>695</v>
      </c>
      <c r="R114" s="190">
        <f>IFERROR(IF('4. KSM Capabilities'!F122&lt;&gt;"",'4. KSM Capabilities'!C122,0),0)</f>
        <v>0</v>
      </c>
      <c r="U114" s="190"/>
      <c r="V114" s="191"/>
      <c r="W114" s="191"/>
      <c r="X114" s="90"/>
      <c r="Z114" s="17"/>
      <c r="AA114" s="17">
        <f>IFERROR(IF('3c. Inputs'!E121&lt;&gt;"",'3c. Inputs'!E121,0),0)</f>
        <v>0</v>
      </c>
      <c r="AC114" s="18">
        <v>0</v>
      </c>
      <c r="AD114" s="18"/>
      <c r="AV114" s="80" t="s">
        <v>694</v>
      </c>
    </row>
    <row r="115" spans="2:48">
      <c r="B115" s="80" t="s">
        <v>696</v>
      </c>
      <c r="R115" s="190">
        <f>IFERROR(IF('4. KSM Capabilities'!F123&lt;&gt;"",'4. KSM Capabilities'!C123,0),0)</f>
        <v>0</v>
      </c>
      <c r="U115" s="190"/>
      <c r="V115" s="191"/>
      <c r="W115" s="191"/>
      <c r="X115" s="90"/>
      <c r="Z115" s="17"/>
      <c r="AA115" s="17">
        <f>IFERROR(IF('3c. Inputs'!E122&lt;&gt;"",'3c. Inputs'!E122,0),0)</f>
        <v>0</v>
      </c>
      <c r="AC115" s="18">
        <v>0</v>
      </c>
      <c r="AD115" s="18"/>
      <c r="AV115" s="80" t="s">
        <v>695</v>
      </c>
    </row>
    <row r="116" spans="2:48">
      <c r="B116" s="80" t="s">
        <v>697</v>
      </c>
      <c r="R116" s="190">
        <f>IFERROR(IF('4. KSM Capabilities'!F124&lt;&gt;"",'4. KSM Capabilities'!C124,0),0)</f>
        <v>0</v>
      </c>
      <c r="U116" s="190"/>
      <c r="V116" s="191"/>
      <c r="W116" s="191"/>
      <c r="X116" s="90"/>
      <c r="Z116" s="17"/>
      <c r="AA116" s="17">
        <f>IFERROR(IF('3c. Inputs'!E123&lt;&gt;"",'3c. Inputs'!E123,0),0)</f>
        <v>0</v>
      </c>
      <c r="AC116" s="18">
        <v>0</v>
      </c>
      <c r="AD116" s="18"/>
      <c r="AV116" s="80" t="s">
        <v>696</v>
      </c>
    </row>
    <row r="117" spans="2:48">
      <c r="B117" s="80" t="s">
        <v>698</v>
      </c>
      <c r="R117" s="190">
        <f>IFERROR(IF('4. KSM Capabilities'!F125&lt;&gt;"",'4. KSM Capabilities'!C125,0),0)</f>
        <v>0</v>
      </c>
      <c r="U117" s="190"/>
      <c r="V117" s="191"/>
      <c r="W117" s="191"/>
      <c r="X117" s="90"/>
      <c r="Z117" s="17"/>
      <c r="AA117" s="17">
        <f>IFERROR(IF('3c. Inputs'!E124&lt;&gt;"",'3c. Inputs'!E124,0),0)</f>
        <v>0</v>
      </c>
      <c r="AC117" s="18">
        <v>0</v>
      </c>
      <c r="AD117" s="18"/>
      <c r="AV117" s="80" t="s">
        <v>697</v>
      </c>
    </row>
    <row r="118" spans="2:48">
      <c r="B118" s="80" t="s">
        <v>699</v>
      </c>
      <c r="R118" s="190">
        <f>IFERROR(IF('4. KSM Capabilities'!F126&lt;&gt;"",'4. KSM Capabilities'!C126,0),0)</f>
        <v>0</v>
      </c>
      <c r="U118" s="190"/>
      <c r="V118" s="191"/>
      <c r="W118" s="191"/>
      <c r="X118" s="90"/>
      <c r="Z118" s="17"/>
      <c r="AA118" s="17">
        <f>IFERROR(IF('3c. Inputs'!E125&lt;&gt;"",'3c. Inputs'!E125,0),0)</f>
        <v>0</v>
      </c>
      <c r="AC118" s="18">
        <v>0</v>
      </c>
      <c r="AD118" s="18"/>
      <c r="AV118" s="80" t="s">
        <v>698</v>
      </c>
    </row>
    <row r="119" spans="2:48">
      <c r="B119" s="80" t="s">
        <v>700</v>
      </c>
      <c r="R119" s="190">
        <f>IFERROR(IF('4. KSM Capabilities'!F127&lt;&gt;"",'4. KSM Capabilities'!C127,0),0)</f>
        <v>0</v>
      </c>
      <c r="U119" s="190"/>
      <c r="V119" s="191"/>
      <c r="W119" s="191"/>
      <c r="X119" s="90"/>
      <c r="Z119" s="17"/>
      <c r="AA119" s="17">
        <f>IFERROR(IF('3c. Inputs'!E126&lt;&gt;"",'3c. Inputs'!E126,0),0)</f>
        <v>0</v>
      </c>
      <c r="AC119" s="18">
        <v>0</v>
      </c>
      <c r="AD119" s="18"/>
      <c r="AV119" s="80" t="s">
        <v>699</v>
      </c>
    </row>
    <row r="120" spans="2:48">
      <c r="B120" s="80" t="s">
        <v>701</v>
      </c>
      <c r="R120" s="190">
        <f>IFERROR(IF('4. KSM Capabilities'!F128&lt;&gt;"",'4. KSM Capabilities'!C128,0),0)</f>
        <v>0</v>
      </c>
      <c r="U120" s="190"/>
      <c r="V120" s="191"/>
      <c r="W120" s="191"/>
      <c r="X120" s="90"/>
      <c r="Z120" s="17"/>
      <c r="AA120" s="17">
        <f>IFERROR(IF('3c. Inputs'!E127&lt;&gt;"",'3c. Inputs'!E127,0),0)</f>
        <v>0</v>
      </c>
      <c r="AC120" s="18">
        <v>0</v>
      </c>
      <c r="AD120" s="18"/>
      <c r="AV120" s="80" t="s">
        <v>700</v>
      </c>
    </row>
    <row r="121" spans="2:48">
      <c r="B121" s="80" t="s">
        <v>702</v>
      </c>
      <c r="R121" s="190">
        <f>IFERROR(IF('4. KSM Capabilities'!F129&lt;&gt;"",'4. KSM Capabilities'!C129,0),0)</f>
        <v>0</v>
      </c>
      <c r="U121" s="190"/>
      <c r="V121" s="191"/>
      <c r="W121" s="191"/>
      <c r="X121" s="90"/>
      <c r="Z121" s="17"/>
      <c r="AA121" s="17">
        <f>IFERROR(IF('3c. Inputs'!E128&lt;&gt;"",'3c. Inputs'!E128,0),0)</f>
        <v>0</v>
      </c>
      <c r="AC121" s="18">
        <v>0</v>
      </c>
      <c r="AD121" s="18"/>
      <c r="AV121" s="80" t="s">
        <v>701</v>
      </c>
    </row>
    <row r="122" spans="2:48">
      <c r="B122" s="80" t="s">
        <v>703</v>
      </c>
      <c r="R122" s="190">
        <f>IFERROR(IF('4. KSM Capabilities'!F130&lt;&gt;"",'4. KSM Capabilities'!C130,0),0)</f>
        <v>0</v>
      </c>
      <c r="U122" s="190"/>
      <c r="V122" s="191"/>
      <c r="W122" s="191"/>
      <c r="X122" s="90"/>
      <c r="Z122" s="17"/>
      <c r="AA122" s="17">
        <f>IFERROR(IF('3c. Inputs'!E129&lt;&gt;"",'3c. Inputs'!E129,0),0)</f>
        <v>0</v>
      </c>
      <c r="AC122" s="18">
        <v>0</v>
      </c>
      <c r="AD122" s="18"/>
      <c r="AV122" s="80" t="s">
        <v>702</v>
      </c>
    </row>
    <row r="123" spans="2:48">
      <c r="B123" s="80" t="s">
        <v>704</v>
      </c>
      <c r="R123" s="190">
        <f>IFERROR(IF('4. KSM Capabilities'!F131&lt;&gt;"",'4. KSM Capabilities'!C131,0),0)</f>
        <v>0</v>
      </c>
      <c r="U123" s="190"/>
      <c r="V123" s="191"/>
      <c r="W123" s="191"/>
      <c r="X123" s="90"/>
      <c r="Z123" s="17"/>
      <c r="AA123" s="17">
        <f>IFERROR(IF('3c. Inputs'!E130&lt;&gt;"",'3c. Inputs'!E130,0),0)</f>
        <v>0</v>
      </c>
      <c r="AC123" s="18">
        <v>0</v>
      </c>
      <c r="AD123" s="18"/>
      <c r="AV123" s="80" t="s">
        <v>703</v>
      </c>
    </row>
    <row r="124" spans="2:48">
      <c r="B124" s="80" t="s">
        <v>705</v>
      </c>
      <c r="R124" s="190">
        <f>IFERROR(IF('4. KSM Capabilities'!F132&lt;&gt;"",'4. KSM Capabilities'!C132,0),0)</f>
        <v>0</v>
      </c>
      <c r="U124" s="190"/>
      <c r="V124" s="191"/>
      <c r="W124" s="191"/>
      <c r="X124" s="90"/>
      <c r="Z124" s="17"/>
      <c r="AA124" s="17">
        <f>IFERROR(IF('3c. Inputs'!E131&lt;&gt;"",'3c. Inputs'!E131,0),0)</f>
        <v>0</v>
      </c>
      <c r="AC124" s="18">
        <v>0</v>
      </c>
      <c r="AD124" s="18"/>
      <c r="AV124" s="80" t="s">
        <v>704</v>
      </c>
    </row>
    <row r="125" spans="2:48">
      <c r="B125" s="80" t="s">
        <v>706</v>
      </c>
      <c r="R125" s="190">
        <f>IFERROR(IF('4. KSM Capabilities'!F133&lt;&gt;"",'4. KSM Capabilities'!C133,0),0)</f>
        <v>0</v>
      </c>
      <c r="U125" s="190"/>
      <c r="V125" s="191"/>
      <c r="W125" s="191"/>
      <c r="X125" s="90"/>
      <c r="Z125" s="17"/>
      <c r="AA125" s="17">
        <f>IFERROR(IF('3c. Inputs'!E132&lt;&gt;"",'3c. Inputs'!E132,0),0)</f>
        <v>0</v>
      </c>
      <c r="AC125" s="18">
        <v>0</v>
      </c>
      <c r="AD125" s="18"/>
      <c r="AV125" s="80" t="s">
        <v>705</v>
      </c>
    </row>
    <row r="126" spans="2:48">
      <c r="B126" s="80" t="s">
        <v>707</v>
      </c>
      <c r="R126" s="190">
        <f>IFERROR(IF('4. KSM Capabilities'!F134&lt;&gt;"",'4. KSM Capabilities'!C134,0),0)</f>
        <v>0</v>
      </c>
      <c r="U126" s="190"/>
      <c r="V126" s="191"/>
      <c r="W126" s="191"/>
      <c r="X126" s="90"/>
      <c r="Z126" s="17"/>
      <c r="AA126" s="17">
        <f>IFERROR(IF('3c. Inputs'!E133&lt;&gt;"",'3c. Inputs'!E133,0),0)</f>
        <v>0</v>
      </c>
      <c r="AC126" s="18">
        <v>0</v>
      </c>
      <c r="AD126" s="18"/>
      <c r="AV126" s="80" t="s">
        <v>706</v>
      </c>
    </row>
    <row r="127" spans="2:48">
      <c r="B127" s="80" t="s">
        <v>708</v>
      </c>
      <c r="R127" s="190">
        <f>IFERROR(IF('4. KSM Capabilities'!F135&lt;&gt;"",'4. KSM Capabilities'!C135,0),0)</f>
        <v>0</v>
      </c>
      <c r="U127" s="190"/>
      <c r="V127" s="191"/>
      <c r="W127" s="191"/>
      <c r="X127" s="90"/>
      <c r="Z127" s="17"/>
      <c r="AA127" s="17">
        <f>IFERROR(IF('3c. Inputs'!E134&lt;&gt;"",'3c. Inputs'!E134,0),0)</f>
        <v>0</v>
      </c>
      <c r="AC127" s="18">
        <v>0</v>
      </c>
      <c r="AD127" s="18"/>
      <c r="AV127" s="80" t="s">
        <v>707</v>
      </c>
    </row>
    <row r="128" spans="2:48">
      <c r="B128" s="80" t="s">
        <v>709</v>
      </c>
      <c r="R128" s="190">
        <f>IFERROR(IF('4. KSM Capabilities'!F136&lt;&gt;"",'4. KSM Capabilities'!C136,0),0)</f>
        <v>0</v>
      </c>
      <c r="U128" s="190"/>
      <c r="V128" s="191"/>
      <c r="W128" s="191"/>
      <c r="X128" s="90"/>
      <c r="Z128" s="17"/>
      <c r="AA128" s="17">
        <f>IFERROR(IF('3c. Inputs'!E135&lt;&gt;"",'3c. Inputs'!E135,0),0)</f>
        <v>0</v>
      </c>
      <c r="AC128" s="18">
        <v>0</v>
      </c>
      <c r="AD128" s="18"/>
      <c r="AV128" s="80" t="s">
        <v>708</v>
      </c>
    </row>
    <row r="129" spans="2:48">
      <c r="B129" s="80" t="s">
        <v>710</v>
      </c>
      <c r="R129" s="190">
        <f>IFERROR(IF('4. KSM Capabilities'!F137&lt;&gt;"",'4. KSM Capabilities'!C137,0),0)</f>
        <v>0</v>
      </c>
      <c r="U129" s="190"/>
      <c r="V129" s="191"/>
      <c r="W129" s="191"/>
      <c r="X129" s="90"/>
      <c r="Z129" s="17"/>
      <c r="AA129" s="17">
        <f>IFERROR(IF('3c. Inputs'!E136&lt;&gt;"",'3c. Inputs'!E136,0),0)</f>
        <v>0</v>
      </c>
      <c r="AC129" s="18">
        <v>0</v>
      </c>
      <c r="AD129" s="18"/>
      <c r="AV129" s="80" t="s">
        <v>709</v>
      </c>
    </row>
    <row r="130" spans="2:48">
      <c r="B130" s="80" t="s">
        <v>711</v>
      </c>
      <c r="R130" s="190">
        <f>IFERROR(IF('4. KSM Capabilities'!F138&lt;&gt;"",'4. KSM Capabilities'!C138,0),0)</f>
        <v>0</v>
      </c>
      <c r="U130" s="190"/>
      <c r="V130" s="191"/>
      <c r="W130" s="191"/>
      <c r="X130" s="90"/>
      <c r="Z130" s="17"/>
      <c r="AA130" s="17">
        <f>IFERROR(IF('3c. Inputs'!E137&lt;&gt;"",'3c. Inputs'!E137,0),0)</f>
        <v>0</v>
      </c>
      <c r="AC130" s="18">
        <v>0</v>
      </c>
      <c r="AD130" s="18"/>
      <c r="AV130" s="80" t="s">
        <v>710</v>
      </c>
    </row>
    <row r="131" spans="2:48">
      <c r="B131" s="80" t="s">
        <v>712</v>
      </c>
      <c r="R131" s="190">
        <f>IFERROR(IF('4. KSM Capabilities'!F139&lt;&gt;"",'4. KSM Capabilities'!C139,0),0)</f>
        <v>0</v>
      </c>
      <c r="U131" s="190"/>
      <c r="V131" s="191"/>
      <c r="W131" s="191"/>
      <c r="X131" s="90"/>
      <c r="Z131" s="17"/>
      <c r="AA131" s="17">
        <f>IFERROR(IF('3c. Inputs'!E138&lt;&gt;"",'3c. Inputs'!E138,0),0)</f>
        <v>0</v>
      </c>
      <c r="AC131" s="18">
        <v>0</v>
      </c>
      <c r="AD131" s="18"/>
      <c r="AV131" s="80" t="s">
        <v>711</v>
      </c>
    </row>
    <row r="132" spans="2:48">
      <c r="B132" s="80" t="s">
        <v>713</v>
      </c>
      <c r="R132" s="190">
        <f>IFERROR(IF('4. KSM Capabilities'!F140&lt;&gt;"",'4. KSM Capabilities'!C140,0),0)</f>
        <v>0</v>
      </c>
      <c r="U132" s="190"/>
      <c r="V132" s="191"/>
      <c r="W132" s="191"/>
      <c r="X132" s="90"/>
      <c r="Z132" s="17"/>
      <c r="AA132" s="17">
        <f>IFERROR(IF('3c. Inputs'!E139&lt;&gt;"",'3c. Inputs'!E139,0),0)</f>
        <v>0</v>
      </c>
      <c r="AC132" s="18">
        <v>0</v>
      </c>
      <c r="AD132" s="18"/>
      <c r="AV132" s="80" t="s">
        <v>712</v>
      </c>
    </row>
    <row r="133" spans="2:48">
      <c r="B133" s="80" t="s">
        <v>714</v>
      </c>
      <c r="R133" s="190">
        <f>IFERROR(IF('4. KSM Capabilities'!F141&lt;&gt;"",'4. KSM Capabilities'!C141,0),0)</f>
        <v>0</v>
      </c>
      <c r="U133" s="190"/>
      <c r="V133" s="191"/>
      <c r="W133" s="191"/>
      <c r="X133" s="90"/>
      <c r="Z133" s="17"/>
      <c r="AA133" s="17">
        <f>IFERROR(IF('3c. Inputs'!E140&lt;&gt;"",'3c. Inputs'!E140,0),0)</f>
        <v>0</v>
      </c>
      <c r="AC133" s="18">
        <v>0</v>
      </c>
      <c r="AD133" s="18"/>
      <c r="AV133" s="80" t="s">
        <v>713</v>
      </c>
    </row>
    <row r="134" spans="2:48">
      <c r="B134" s="80" t="s">
        <v>715</v>
      </c>
      <c r="R134" s="190">
        <f>IFERROR(IF('4. KSM Capabilities'!F142&lt;&gt;"",'4. KSM Capabilities'!C142,0),0)</f>
        <v>0</v>
      </c>
      <c r="U134" s="190"/>
      <c r="V134" s="191"/>
      <c r="W134" s="191"/>
      <c r="X134" s="90"/>
      <c r="Z134" s="17"/>
      <c r="AA134" s="17">
        <f>IFERROR(IF('3c. Inputs'!E141&lt;&gt;"",'3c. Inputs'!E141,0),0)</f>
        <v>0</v>
      </c>
      <c r="AC134" s="18">
        <v>0</v>
      </c>
      <c r="AD134" s="18"/>
      <c r="AV134" s="80" t="s">
        <v>714</v>
      </c>
    </row>
    <row r="135" spans="2:48">
      <c r="B135" s="80" t="s">
        <v>716</v>
      </c>
      <c r="R135" s="190">
        <f>IFERROR(IF('4. KSM Capabilities'!F143&lt;&gt;"",'4. KSM Capabilities'!C143,0),0)</f>
        <v>0</v>
      </c>
      <c r="U135" s="190"/>
      <c r="V135" s="191"/>
      <c r="W135" s="191"/>
      <c r="X135" s="90"/>
      <c r="Z135" s="17"/>
      <c r="AA135" s="17">
        <f>IFERROR(IF('3c. Inputs'!E142&lt;&gt;"",'3c. Inputs'!E142,0),0)</f>
        <v>0</v>
      </c>
      <c r="AC135" s="18">
        <v>0</v>
      </c>
      <c r="AD135" s="18"/>
      <c r="AV135" s="80" t="s">
        <v>715</v>
      </c>
    </row>
    <row r="136" spans="2:48">
      <c r="B136" s="80" t="s">
        <v>717</v>
      </c>
      <c r="R136" s="190">
        <f>IFERROR(IF('4. KSM Capabilities'!F144&lt;&gt;"",'4. KSM Capabilities'!C144,0),0)</f>
        <v>0</v>
      </c>
      <c r="U136" s="190"/>
      <c r="V136" s="191"/>
      <c r="W136" s="191"/>
      <c r="X136" s="90"/>
      <c r="Z136" s="17"/>
      <c r="AA136" s="17">
        <f>IFERROR(IF('3c. Inputs'!E143&lt;&gt;"",'3c. Inputs'!E143,0),0)</f>
        <v>0</v>
      </c>
      <c r="AC136" s="18">
        <v>0</v>
      </c>
      <c r="AD136" s="18"/>
      <c r="AV136" s="80" t="s">
        <v>716</v>
      </c>
    </row>
    <row r="137" spans="2:48">
      <c r="B137" s="80" t="s">
        <v>718</v>
      </c>
      <c r="R137" s="190">
        <f>IFERROR(IF('4. KSM Capabilities'!F145&lt;&gt;"",'4. KSM Capabilities'!C145,0),0)</f>
        <v>0</v>
      </c>
      <c r="U137" s="190"/>
      <c r="V137" s="191"/>
      <c r="W137" s="191"/>
      <c r="X137" s="90"/>
      <c r="Z137" s="17"/>
      <c r="AA137" s="17">
        <f>IFERROR(IF('3c. Inputs'!E144&lt;&gt;"",'3c. Inputs'!E144,0),0)</f>
        <v>0</v>
      </c>
      <c r="AC137" s="18">
        <v>0</v>
      </c>
      <c r="AD137" s="18"/>
      <c r="AV137" s="80" t="s">
        <v>717</v>
      </c>
    </row>
    <row r="138" spans="2:48">
      <c r="B138" s="80" t="s">
        <v>719</v>
      </c>
      <c r="R138" s="190">
        <f>IFERROR(IF('4. KSM Capabilities'!F146&lt;&gt;"",'4. KSM Capabilities'!C146,0),0)</f>
        <v>0</v>
      </c>
      <c r="U138" s="190"/>
      <c r="V138" s="191"/>
      <c r="W138" s="191"/>
      <c r="X138" s="90"/>
      <c r="Z138" s="17"/>
      <c r="AA138" s="17">
        <f>IFERROR(IF('3c. Inputs'!E145&lt;&gt;"",'3c. Inputs'!E145,0),0)</f>
        <v>0</v>
      </c>
      <c r="AC138" s="18">
        <v>0</v>
      </c>
      <c r="AD138" s="18"/>
      <c r="AV138" s="80" t="s">
        <v>718</v>
      </c>
    </row>
    <row r="139" spans="2:48">
      <c r="B139" s="80" t="s">
        <v>720</v>
      </c>
      <c r="R139" s="190">
        <f>IFERROR(IF('4. KSM Capabilities'!F147&lt;&gt;"",'4. KSM Capabilities'!C147,0),0)</f>
        <v>0</v>
      </c>
      <c r="U139" s="190"/>
      <c r="V139" s="191"/>
      <c r="W139" s="191"/>
      <c r="X139" s="90"/>
      <c r="Z139" s="17"/>
      <c r="AA139" s="17">
        <f>IFERROR(IF('3c. Inputs'!E146&lt;&gt;"",'3c. Inputs'!E146,0),0)</f>
        <v>0</v>
      </c>
      <c r="AC139" s="18">
        <v>0</v>
      </c>
      <c r="AD139" s="18"/>
      <c r="AV139" s="80" t="s">
        <v>719</v>
      </c>
    </row>
    <row r="140" spans="2:48">
      <c r="B140" s="80" t="s">
        <v>721</v>
      </c>
      <c r="R140" s="190">
        <f>IFERROR(IF('4. KSM Capabilities'!F148&lt;&gt;"",'4. KSM Capabilities'!C148,0),0)</f>
        <v>0</v>
      </c>
      <c r="U140" s="190"/>
      <c r="V140" s="191"/>
      <c r="W140" s="191"/>
      <c r="X140" s="90"/>
      <c r="Z140" s="17"/>
      <c r="AA140" s="17">
        <f>IFERROR(IF('3c. Inputs'!E147&lt;&gt;"",'3c. Inputs'!E147,0),0)</f>
        <v>0</v>
      </c>
      <c r="AC140" s="18">
        <v>0</v>
      </c>
      <c r="AD140" s="18"/>
      <c r="AV140" s="80" t="s">
        <v>720</v>
      </c>
    </row>
    <row r="141" spans="2:48">
      <c r="B141" s="80" t="s">
        <v>722</v>
      </c>
      <c r="R141" s="190">
        <f>IFERROR(IF('4. KSM Capabilities'!F149&lt;&gt;"",'4. KSM Capabilities'!C149,0),0)</f>
        <v>0</v>
      </c>
      <c r="U141" s="190"/>
      <c r="V141" s="191"/>
      <c r="W141" s="191"/>
      <c r="X141" s="90"/>
      <c r="Z141" s="17"/>
      <c r="AA141" s="17">
        <f>IFERROR(IF('3c. Inputs'!E148&lt;&gt;"",'3c. Inputs'!E148,0),0)</f>
        <v>0</v>
      </c>
      <c r="AC141" s="18">
        <v>0</v>
      </c>
      <c r="AD141" s="18"/>
      <c r="AV141" s="80" t="s">
        <v>721</v>
      </c>
    </row>
    <row r="142" spans="2:48">
      <c r="B142" s="80" t="s">
        <v>723</v>
      </c>
      <c r="R142" s="190">
        <f>IFERROR(IF('4. KSM Capabilities'!F150&lt;&gt;"",'4. KSM Capabilities'!C150,0),0)</f>
        <v>0</v>
      </c>
      <c r="U142" s="190"/>
      <c r="V142" s="191"/>
      <c r="W142" s="191"/>
      <c r="X142" s="90"/>
      <c r="Z142" s="17"/>
      <c r="AA142" s="17">
        <f>IFERROR(IF('3c. Inputs'!E149&lt;&gt;"",'3c. Inputs'!E149,0),0)</f>
        <v>0</v>
      </c>
      <c r="AC142" s="18">
        <v>0</v>
      </c>
      <c r="AD142" s="18"/>
      <c r="AV142" s="80" t="s">
        <v>722</v>
      </c>
    </row>
    <row r="143" spans="2:48">
      <c r="B143" s="80" t="s">
        <v>724</v>
      </c>
      <c r="R143" s="190">
        <f>IFERROR(IF('4. KSM Capabilities'!F151&lt;&gt;"",'4. KSM Capabilities'!C151,0),0)</f>
        <v>0</v>
      </c>
      <c r="U143" s="190"/>
      <c r="V143" s="191"/>
      <c r="W143" s="191"/>
      <c r="X143" s="90"/>
      <c r="Z143" s="17"/>
      <c r="AA143" s="17">
        <f>IFERROR(IF('3c. Inputs'!E150&lt;&gt;"",'3c. Inputs'!E150,0),0)</f>
        <v>0</v>
      </c>
      <c r="AC143" s="18">
        <v>0</v>
      </c>
      <c r="AD143" s="18"/>
      <c r="AV143" s="80" t="s">
        <v>723</v>
      </c>
    </row>
    <row r="144" spans="2:48">
      <c r="B144" s="80" t="s">
        <v>725</v>
      </c>
      <c r="R144" s="190">
        <f>IFERROR(IF('4. KSM Capabilities'!F152&lt;&gt;"",'4. KSM Capabilities'!C152,0),0)</f>
        <v>0</v>
      </c>
      <c r="U144" s="190"/>
      <c r="V144" s="191"/>
      <c r="W144" s="191"/>
      <c r="X144" s="90"/>
      <c r="Z144" s="17"/>
      <c r="AA144" s="17">
        <f>IFERROR(IF('3c. Inputs'!E151&lt;&gt;"",'3c. Inputs'!E151,0),0)</f>
        <v>0</v>
      </c>
      <c r="AC144" s="18">
        <v>0</v>
      </c>
      <c r="AD144" s="18"/>
      <c r="AV144" s="80" t="s">
        <v>724</v>
      </c>
    </row>
    <row r="145" spans="2:48">
      <c r="B145" s="80" t="s">
        <v>726</v>
      </c>
      <c r="R145" s="190">
        <f>IFERROR(IF('4. KSM Capabilities'!F153&lt;&gt;"",'4. KSM Capabilities'!C153,0),0)</f>
        <v>0</v>
      </c>
      <c r="U145" s="190"/>
      <c r="V145" s="191"/>
      <c r="W145" s="191"/>
      <c r="X145" s="90"/>
      <c r="Z145" s="17"/>
      <c r="AA145" s="17">
        <f>IFERROR(IF('3c. Inputs'!E152&lt;&gt;"",'3c. Inputs'!E152,0),0)</f>
        <v>0</v>
      </c>
      <c r="AC145" s="18">
        <v>0</v>
      </c>
      <c r="AD145" s="18"/>
      <c r="AV145" s="80" t="s">
        <v>725</v>
      </c>
    </row>
    <row r="146" spans="2:48">
      <c r="B146" s="80" t="s">
        <v>727</v>
      </c>
      <c r="R146" s="190">
        <f>IFERROR(IF('4. KSM Capabilities'!F154&lt;&gt;"",'4. KSM Capabilities'!C154,0),0)</f>
        <v>0</v>
      </c>
      <c r="U146" s="190"/>
      <c r="V146" s="191"/>
      <c r="W146" s="191"/>
      <c r="X146" s="90"/>
      <c r="Z146" s="17"/>
      <c r="AA146" s="17">
        <f>IFERROR(IF('3c. Inputs'!E153&lt;&gt;"",'3c. Inputs'!E153,0),0)</f>
        <v>0</v>
      </c>
      <c r="AC146" s="18">
        <v>0</v>
      </c>
      <c r="AD146" s="18"/>
      <c r="AV146" s="80" t="s">
        <v>726</v>
      </c>
    </row>
    <row r="147" spans="2:48">
      <c r="B147" s="80" t="s">
        <v>728</v>
      </c>
      <c r="R147" s="190">
        <f>IFERROR(IF('4. KSM Capabilities'!F155&lt;&gt;"",'4. KSM Capabilities'!C155,0),0)</f>
        <v>0</v>
      </c>
      <c r="U147" s="190"/>
      <c r="V147" s="191"/>
      <c r="W147" s="191"/>
      <c r="X147" s="90"/>
      <c r="Z147" s="17"/>
      <c r="AA147" s="17">
        <f>IFERROR(IF('3c. Inputs'!E154&lt;&gt;"",'3c. Inputs'!E154,0),0)</f>
        <v>0</v>
      </c>
      <c r="AC147" s="18">
        <v>0</v>
      </c>
      <c r="AD147" s="18"/>
      <c r="AV147" s="80" t="s">
        <v>727</v>
      </c>
    </row>
    <row r="148" spans="2:48">
      <c r="B148" s="80" t="s">
        <v>729</v>
      </c>
      <c r="R148" s="190">
        <f>IFERROR(IF('4. KSM Capabilities'!F156&lt;&gt;"",'4. KSM Capabilities'!C156,0),0)</f>
        <v>0</v>
      </c>
      <c r="U148" s="190"/>
      <c r="V148" s="191"/>
      <c r="W148" s="191"/>
      <c r="X148" s="90"/>
      <c r="Z148" s="17"/>
      <c r="AA148" s="17">
        <f>IFERROR(IF('3c. Inputs'!E155&lt;&gt;"",'3c. Inputs'!E155,0),0)</f>
        <v>0</v>
      </c>
      <c r="AC148" s="18">
        <v>0</v>
      </c>
      <c r="AD148" s="18"/>
      <c r="AV148" s="80" t="s">
        <v>728</v>
      </c>
    </row>
    <row r="149" spans="2:48">
      <c r="B149" s="80" t="s">
        <v>730</v>
      </c>
      <c r="R149" s="190">
        <f>IFERROR(IF('4. KSM Capabilities'!F157&lt;&gt;"",'4. KSM Capabilities'!C157,0),0)</f>
        <v>0</v>
      </c>
      <c r="U149" s="190"/>
      <c r="V149" s="191"/>
      <c r="W149" s="191"/>
      <c r="X149" s="90"/>
      <c r="Z149" s="17"/>
      <c r="AA149" s="17">
        <f>IFERROR(IF('3c. Inputs'!E156&lt;&gt;"",'3c. Inputs'!E156,0),0)</f>
        <v>0</v>
      </c>
      <c r="AC149" s="18">
        <v>0</v>
      </c>
      <c r="AD149" s="18"/>
      <c r="AV149" s="80" t="s">
        <v>729</v>
      </c>
    </row>
    <row r="150" spans="2:48">
      <c r="B150" s="80" t="s">
        <v>731</v>
      </c>
      <c r="R150" s="190">
        <f>IFERROR(IF('4. KSM Capabilities'!F158&lt;&gt;"",'4. KSM Capabilities'!C158,0),0)</f>
        <v>0</v>
      </c>
      <c r="U150" s="190"/>
      <c r="V150" s="191"/>
      <c r="W150" s="191"/>
      <c r="X150" s="90"/>
      <c r="Z150" s="17"/>
      <c r="AA150" s="17">
        <f>IFERROR(IF('3c. Inputs'!E157&lt;&gt;"",'3c. Inputs'!E157,0),0)</f>
        <v>0</v>
      </c>
      <c r="AC150" s="18">
        <v>0</v>
      </c>
      <c r="AD150" s="18"/>
      <c r="AV150" s="80" t="s">
        <v>730</v>
      </c>
    </row>
    <row r="151" spans="2:48">
      <c r="B151" s="80" t="s">
        <v>732</v>
      </c>
      <c r="R151" s="190">
        <f>IFERROR(IF('4. KSM Capabilities'!F159&lt;&gt;"",'4. KSM Capabilities'!C159,0),0)</f>
        <v>0</v>
      </c>
      <c r="U151" s="190"/>
      <c r="V151" s="191"/>
      <c r="W151" s="191"/>
      <c r="X151" s="90"/>
      <c r="Z151" s="17"/>
      <c r="AA151" s="17">
        <f>IFERROR(IF('3c. Inputs'!E158&lt;&gt;"",'3c. Inputs'!E158,0),0)</f>
        <v>0</v>
      </c>
      <c r="AC151" s="18">
        <v>0</v>
      </c>
      <c r="AD151" s="18"/>
      <c r="AV151" s="80" t="s">
        <v>731</v>
      </c>
    </row>
    <row r="152" spans="2:48">
      <c r="B152" s="80" t="s">
        <v>733</v>
      </c>
      <c r="R152" s="190">
        <f>IFERROR(IF('4. KSM Capabilities'!F160&lt;&gt;"",'4. KSM Capabilities'!C160,0),0)</f>
        <v>0</v>
      </c>
      <c r="U152" s="190"/>
      <c r="V152" s="191"/>
      <c r="W152" s="191"/>
      <c r="X152" s="90"/>
      <c r="Z152" s="17"/>
      <c r="AA152" s="17">
        <f>IFERROR(IF('3c. Inputs'!E159&lt;&gt;"",'3c. Inputs'!E159,0),0)</f>
        <v>0</v>
      </c>
      <c r="AC152" s="18">
        <v>0</v>
      </c>
      <c r="AD152" s="18"/>
      <c r="AV152" s="80" t="s">
        <v>732</v>
      </c>
    </row>
    <row r="153" spans="2:48">
      <c r="B153" s="80" t="s">
        <v>734</v>
      </c>
      <c r="R153" s="190">
        <f>IFERROR(IF('4. KSM Capabilities'!F161&lt;&gt;"",'4. KSM Capabilities'!C161,0),0)</f>
        <v>0</v>
      </c>
      <c r="U153" s="190"/>
      <c r="V153" s="191"/>
      <c r="W153" s="191"/>
      <c r="X153" s="90"/>
      <c r="Z153" s="17"/>
      <c r="AA153" s="17">
        <f>IFERROR(IF('3c. Inputs'!E160&lt;&gt;"",'3c. Inputs'!E160,0),0)</f>
        <v>0</v>
      </c>
      <c r="AC153" s="18">
        <v>0</v>
      </c>
      <c r="AD153" s="18"/>
      <c r="AV153" s="80" t="s">
        <v>733</v>
      </c>
    </row>
    <row r="154" spans="2:48">
      <c r="B154" s="80" t="s">
        <v>735</v>
      </c>
      <c r="R154" s="190">
        <f>IFERROR(IF('4. KSM Capabilities'!F162&lt;&gt;"",'4. KSM Capabilities'!C162,0),0)</f>
        <v>0</v>
      </c>
      <c r="U154" s="190"/>
      <c r="V154" s="191"/>
      <c r="W154" s="191"/>
      <c r="X154" s="90"/>
      <c r="Z154" s="17"/>
      <c r="AA154" s="17">
        <f>IFERROR(IF('3c. Inputs'!E161&lt;&gt;"",'3c. Inputs'!E161,0),0)</f>
        <v>0</v>
      </c>
      <c r="AC154" s="18">
        <v>0</v>
      </c>
      <c r="AD154" s="18"/>
      <c r="AV154" s="80" t="s">
        <v>734</v>
      </c>
    </row>
    <row r="155" spans="2:48">
      <c r="B155" s="80" t="s">
        <v>736</v>
      </c>
      <c r="R155" s="190">
        <f>IFERROR(IF('4. KSM Capabilities'!F163&lt;&gt;"",'4. KSM Capabilities'!C163,0),0)</f>
        <v>0</v>
      </c>
      <c r="U155" s="190"/>
      <c r="V155" s="191"/>
      <c r="W155" s="191"/>
      <c r="X155" s="90"/>
      <c r="Z155" s="17"/>
      <c r="AA155" s="17">
        <f>IFERROR(IF('3c. Inputs'!E162&lt;&gt;"",'3c. Inputs'!E162,0),0)</f>
        <v>0</v>
      </c>
      <c r="AC155" s="18">
        <v>0</v>
      </c>
      <c r="AD155" s="18"/>
      <c r="AV155" s="80" t="s">
        <v>735</v>
      </c>
    </row>
    <row r="156" spans="2:48">
      <c r="B156" s="80" t="s">
        <v>737</v>
      </c>
      <c r="R156" s="190">
        <f>IFERROR(IF('4. KSM Capabilities'!F164&lt;&gt;"",'4. KSM Capabilities'!C164,0),0)</f>
        <v>0</v>
      </c>
      <c r="U156" s="190"/>
      <c r="V156" s="191"/>
      <c r="W156" s="191"/>
      <c r="X156" s="90"/>
      <c r="Z156" s="17"/>
      <c r="AA156" s="17">
        <f>IFERROR(IF('3c. Inputs'!E163&lt;&gt;"",'3c. Inputs'!E163,0),0)</f>
        <v>0</v>
      </c>
      <c r="AC156" s="18">
        <v>0</v>
      </c>
      <c r="AD156" s="18"/>
      <c r="AV156" s="80" t="s">
        <v>736</v>
      </c>
    </row>
    <row r="157" spans="2:48">
      <c r="B157" s="80" t="s">
        <v>738</v>
      </c>
      <c r="R157" s="190">
        <f>IFERROR(IF('4. KSM Capabilities'!F165&lt;&gt;"",'4. KSM Capabilities'!C165,0),0)</f>
        <v>0</v>
      </c>
      <c r="U157" s="190"/>
      <c r="V157" s="191"/>
      <c r="W157" s="191"/>
      <c r="X157" s="90"/>
      <c r="Z157" s="17"/>
      <c r="AA157" s="17">
        <f>IFERROR(IF('3c. Inputs'!E164&lt;&gt;"",'3c. Inputs'!E164,0),0)</f>
        <v>0</v>
      </c>
      <c r="AC157" s="18">
        <v>0</v>
      </c>
      <c r="AD157" s="18"/>
      <c r="AV157" s="80" t="s">
        <v>737</v>
      </c>
    </row>
    <row r="158" spans="2:48">
      <c r="B158" s="80" t="s">
        <v>739</v>
      </c>
      <c r="R158" s="190">
        <f>IFERROR(IF('4. KSM Capabilities'!F166&lt;&gt;"",'4. KSM Capabilities'!C166,0),0)</f>
        <v>0</v>
      </c>
      <c r="U158" s="190"/>
      <c r="V158" s="191"/>
      <c r="W158" s="191"/>
      <c r="X158" s="90"/>
      <c r="Z158" s="17"/>
      <c r="AA158" s="17">
        <f>IFERROR(IF('3c. Inputs'!E165&lt;&gt;"",'3c. Inputs'!E165,0),0)</f>
        <v>0</v>
      </c>
      <c r="AC158" s="18">
        <v>0</v>
      </c>
      <c r="AD158" s="18"/>
      <c r="AV158" s="80" t="s">
        <v>738</v>
      </c>
    </row>
    <row r="159" spans="2:48">
      <c r="B159" s="80" t="s">
        <v>740</v>
      </c>
      <c r="R159" s="190">
        <f>IFERROR(IF('4. KSM Capabilities'!F167&lt;&gt;"",'4. KSM Capabilities'!C167,0),0)</f>
        <v>0</v>
      </c>
      <c r="U159" s="190"/>
      <c r="V159" s="191"/>
      <c r="W159" s="191"/>
      <c r="X159" s="90"/>
      <c r="Z159" s="17"/>
      <c r="AA159" s="17">
        <f>IFERROR(IF('3c. Inputs'!E166&lt;&gt;"",'3c. Inputs'!E166,0),0)</f>
        <v>0</v>
      </c>
      <c r="AC159" s="18">
        <v>0</v>
      </c>
      <c r="AD159" s="18"/>
      <c r="AV159" s="80" t="s">
        <v>739</v>
      </c>
    </row>
    <row r="160" spans="2:48">
      <c r="B160" s="80" t="s">
        <v>741</v>
      </c>
      <c r="R160" s="190">
        <f>IFERROR(IF('4. KSM Capabilities'!F168&lt;&gt;"",'4. KSM Capabilities'!C168,0),0)</f>
        <v>0</v>
      </c>
      <c r="U160" s="190"/>
      <c r="V160" s="191"/>
      <c r="W160" s="191"/>
      <c r="X160" s="90"/>
      <c r="Z160" s="17"/>
      <c r="AA160" s="17">
        <f>IFERROR(IF('3c. Inputs'!E167&lt;&gt;"",'3c. Inputs'!E167,0),0)</f>
        <v>0</v>
      </c>
      <c r="AC160" s="18">
        <v>0</v>
      </c>
      <c r="AD160" s="18"/>
      <c r="AV160" s="80" t="s">
        <v>740</v>
      </c>
    </row>
    <row r="161" spans="2:48">
      <c r="B161" s="80" t="s">
        <v>742</v>
      </c>
      <c r="R161" s="190">
        <f>IFERROR(IF('4. KSM Capabilities'!F169&lt;&gt;"",'4. KSM Capabilities'!C169,0),0)</f>
        <v>0</v>
      </c>
      <c r="U161" s="190"/>
      <c r="V161" s="191"/>
      <c r="W161" s="191"/>
      <c r="X161" s="90"/>
      <c r="Z161" s="17"/>
      <c r="AA161" s="17">
        <f>IFERROR(IF('3c. Inputs'!E168&lt;&gt;"",'3c. Inputs'!E168,0),0)</f>
        <v>0</v>
      </c>
      <c r="AC161" s="18">
        <v>0</v>
      </c>
      <c r="AD161" s="18"/>
      <c r="AV161" s="80" t="s">
        <v>741</v>
      </c>
    </row>
    <row r="162" spans="2:48">
      <c r="B162" s="80" t="s">
        <v>743</v>
      </c>
      <c r="R162" s="190">
        <f>IFERROR(IF('4. KSM Capabilities'!F170&lt;&gt;"",'4. KSM Capabilities'!C170,0),0)</f>
        <v>0</v>
      </c>
      <c r="U162" s="190"/>
      <c r="V162" s="191"/>
      <c r="W162" s="191"/>
      <c r="X162" s="90"/>
      <c r="Z162" s="17"/>
      <c r="AA162" s="17">
        <f>IFERROR(IF('3c. Inputs'!E169&lt;&gt;"",'3c. Inputs'!E169,0),0)</f>
        <v>0</v>
      </c>
      <c r="AC162" s="18">
        <v>0</v>
      </c>
      <c r="AD162" s="18"/>
      <c r="AV162" s="80" t="s">
        <v>742</v>
      </c>
    </row>
    <row r="163" spans="2:48">
      <c r="B163" s="80" t="s">
        <v>744</v>
      </c>
      <c r="R163" s="190">
        <f>IFERROR(IF('4. KSM Capabilities'!F171&lt;&gt;"",'4. KSM Capabilities'!C171,0),0)</f>
        <v>0</v>
      </c>
      <c r="U163" s="190"/>
      <c r="V163" s="191"/>
      <c r="W163" s="191"/>
      <c r="X163" s="90"/>
      <c r="Z163" s="17"/>
      <c r="AA163" s="17">
        <f>IFERROR(IF('3c. Inputs'!E170&lt;&gt;"",'3c. Inputs'!E170,0),0)</f>
        <v>0</v>
      </c>
      <c r="AC163" s="18">
        <v>0</v>
      </c>
      <c r="AD163" s="18"/>
      <c r="AV163" s="80" t="s">
        <v>743</v>
      </c>
    </row>
    <row r="164" spans="2:48">
      <c r="B164" s="80" t="s">
        <v>745</v>
      </c>
      <c r="R164" s="190">
        <f>IFERROR(IF('4. KSM Capabilities'!F172&lt;&gt;"",'4. KSM Capabilities'!C172,0),0)</f>
        <v>0</v>
      </c>
      <c r="U164" s="190"/>
      <c r="V164" s="191"/>
      <c r="W164" s="191"/>
      <c r="X164" s="90"/>
      <c r="Z164" s="17"/>
      <c r="AA164" s="17">
        <f>IFERROR(IF('3c. Inputs'!E171&lt;&gt;"",'3c. Inputs'!E171,0),0)</f>
        <v>0</v>
      </c>
      <c r="AC164" s="18">
        <v>0</v>
      </c>
      <c r="AD164" s="18"/>
      <c r="AV164" s="80" t="s">
        <v>744</v>
      </c>
    </row>
    <row r="165" spans="2:48">
      <c r="B165" s="80" t="s">
        <v>746</v>
      </c>
      <c r="R165" s="190">
        <f>IFERROR(IF('4. KSM Capabilities'!F173&lt;&gt;"",'4. KSM Capabilities'!C173,0),0)</f>
        <v>0</v>
      </c>
      <c r="U165" s="190"/>
      <c r="V165" s="191"/>
      <c r="W165" s="191"/>
      <c r="X165" s="90"/>
      <c r="Z165" s="17"/>
      <c r="AA165" s="17">
        <f>IFERROR(IF('3c. Inputs'!E172&lt;&gt;"",'3c. Inputs'!E172,0),0)</f>
        <v>0</v>
      </c>
      <c r="AC165" s="18">
        <v>0</v>
      </c>
      <c r="AD165" s="18"/>
      <c r="AV165" s="80" t="s">
        <v>745</v>
      </c>
    </row>
    <row r="166" spans="2:48">
      <c r="B166" s="80" t="s">
        <v>747</v>
      </c>
      <c r="R166" s="190">
        <f>IFERROR(IF('4. KSM Capabilities'!F174&lt;&gt;"",'4. KSM Capabilities'!C174,0),0)</f>
        <v>0</v>
      </c>
      <c r="U166" s="190"/>
      <c r="V166" s="191"/>
      <c r="W166" s="191"/>
      <c r="X166" s="90"/>
      <c r="Z166" s="17"/>
      <c r="AA166" s="17">
        <f>IFERROR(IF('3c. Inputs'!E173&lt;&gt;"",'3c. Inputs'!E173,0),0)</f>
        <v>0</v>
      </c>
      <c r="AC166" s="18">
        <v>0</v>
      </c>
      <c r="AD166" s="18"/>
      <c r="AV166" s="80" t="s">
        <v>746</v>
      </c>
    </row>
    <row r="167" spans="2:48">
      <c r="B167" s="80" t="s">
        <v>748</v>
      </c>
      <c r="R167" s="190">
        <f>IFERROR(IF('4. KSM Capabilities'!F175&lt;&gt;"",'4. KSM Capabilities'!C175,0),0)</f>
        <v>0</v>
      </c>
      <c r="U167" s="190"/>
      <c r="V167" s="191"/>
      <c r="W167" s="191"/>
      <c r="X167" s="90"/>
      <c r="Z167" s="17"/>
      <c r="AA167" s="17">
        <f>IFERROR(IF('3c. Inputs'!E174&lt;&gt;"",'3c. Inputs'!E174,0),0)</f>
        <v>0</v>
      </c>
      <c r="AC167" s="18">
        <v>0</v>
      </c>
      <c r="AD167" s="18"/>
      <c r="AV167" s="80" t="s">
        <v>747</v>
      </c>
    </row>
    <row r="168" spans="2:48">
      <c r="B168" s="80" t="s">
        <v>749</v>
      </c>
      <c r="R168" s="190">
        <f>IFERROR(IF('4. KSM Capabilities'!F176&lt;&gt;"",'4. KSM Capabilities'!C176,0),0)</f>
        <v>0</v>
      </c>
      <c r="U168" s="190"/>
      <c r="V168" s="191"/>
      <c r="W168" s="191"/>
      <c r="X168" s="90"/>
      <c r="Z168" s="17"/>
      <c r="AA168" s="17">
        <f>IFERROR(IF('3c. Inputs'!E175&lt;&gt;"",'3c. Inputs'!E175,0),0)</f>
        <v>0</v>
      </c>
      <c r="AC168" s="18">
        <v>0</v>
      </c>
      <c r="AD168" s="18"/>
      <c r="AV168" s="80" t="s">
        <v>748</v>
      </c>
    </row>
    <row r="169" spans="2:48">
      <c r="B169" s="80" t="s">
        <v>750</v>
      </c>
      <c r="R169" s="190">
        <f>IFERROR(IF('4. KSM Capabilities'!F177&lt;&gt;"",'4. KSM Capabilities'!C177,0),0)</f>
        <v>0</v>
      </c>
      <c r="U169" s="190"/>
      <c r="V169" s="191"/>
      <c r="W169" s="191"/>
      <c r="X169" s="90"/>
      <c r="Z169" s="17"/>
      <c r="AA169" s="17">
        <f>IFERROR(IF('3c. Inputs'!E176&lt;&gt;"",'3c. Inputs'!E176,0),0)</f>
        <v>0</v>
      </c>
      <c r="AC169" s="18">
        <v>0</v>
      </c>
      <c r="AD169" s="18"/>
      <c r="AV169" s="80" t="s">
        <v>749</v>
      </c>
    </row>
    <row r="170" spans="2:48">
      <c r="B170" s="80" t="s">
        <v>751</v>
      </c>
      <c r="R170" s="190">
        <f>IFERROR(IF('4. KSM Capabilities'!F178&lt;&gt;"",'4. KSM Capabilities'!C178,0),0)</f>
        <v>0</v>
      </c>
      <c r="U170" s="190"/>
      <c r="V170" s="191"/>
      <c r="W170" s="191"/>
      <c r="X170" s="90"/>
      <c r="Z170" s="17"/>
      <c r="AA170" s="17">
        <f>IFERROR(IF('3c. Inputs'!E177&lt;&gt;"",'3c. Inputs'!E177,0),0)</f>
        <v>0</v>
      </c>
      <c r="AC170" s="18">
        <v>0</v>
      </c>
      <c r="AD170" s="18"/>
      <c r="AV170" s="80" t="s">
        <v>750</v>
      </c>
    </row>
    <row r="171" spans="2:48">
      <c r="B171" s="80" t="s">
        <v>752</v>
      </c>
      <c r="R171" s="190">
        <f>IFERROR(IF('4. KSM Capabilities'!F179&lt;&gt;"",'4. KSM Capabilities'!C179,0),0)</f>
        <v>0</v>
      </c>
      <c r="U171" s="190"/>
      <c r="V171" s="191"/>
      <c r="W171" s="191"/>
      <c r="X171" s="90"/>
      <c r="Z171" s="17"/>
      <c r="AA171" s="17">
        <f>IFERROR(IF('3c. Inputs'!E178&lt;&gt;"",'3c. Inputs'!E178,0),0)</f>
        <v>0</v>
      </c>
      <c r="AC171" s="18">
        <v>0</v>
      </c>
      <c r="AD171" s="18"/>
      <c r="AV171" s="80" t="s">
        <v>751</v>
      </c>
    </row>
    <row r="172" spans="2:48">
      <c r="B172" s="80" t="s">
        <v>753</v>
      </c>
      <c r="R172" s="190">
        <f>IFERROR(IF('4. KSM Capabilities'!F180&lt;&gt;"",'4. KSM Capabilities'!C180,0),0)</f>
        <v>0</v>
      </c>
      <c r="U172" s="190"/>
      <c r="V172" s="191"/>
      <c r="W172" s="191"/>
      <c r="X172" s="90"/>
      <c r="Z172" s="17"/>
      <c r="AA172" s="17">
        <f>IFERROR(IF('3c. Inputs'!E179&lt;&gt;"",'3c. Inputs'!E179,0),0)</f>
        <v>0</v>
      </c>
      <c r="AC172" s="18">
        <v>0</v>
      </c>
      <c r="AD172" s="18"/>
      <c r="AV172" s="80" t="s">
        <v>752</v>
      </c>
    </row>
    <row r="173" spans="2:48">
      <c r="B173" s="80" t="s">
        <v>754</v>
      </c>
      <c r="R173" s="190">
        <f>IFERROR(IF('4. KSM Capabilities'!F181&lt;&gt;"",'4. KSM Capabilities'!C181,0),0)</f>
        <v>0</v>
      </c>
      <c r="U173" s="190"/>
      <c r="V173" s="191"/>
      <c r="W173" s="191"/>
      <c r="X173" s="90"/>
      <c r="Z173" s="17"/>
      <c r="AA173" s="17">
        <f>IFERROR(IF('3c. Inputs'!E180&lt;&gt;"",'3c. Inputs'!E180,0),0)</f>
        <v>0</v>
      </c>
      <c r="AC173" s="18">
        <v>0</v>
      </c>
      <c r="AD173" s="18"/>
      <c r="AV173" s="80" t="s">
        <v>753</v>
      </c>
    </row>
    <row r="174" spans="2:48">
      <c r="B174" s="80" t="s">
        <v>755</v>
      </c>
      <c r="R174" s="190">
        <f>IFERROR(IF('4. KSM Capabilities'!F182&lt;&gt;"",'4. KSM Capabilities'!C182,0),0)</f>
        <v>0</v>
      </c>
      <c r="U174" s="190"/>
      <c r="V174" s="191"/>
      <c r="W174" s="191"/>
      <c r="X174" s="90"/>
      <c r="Z174" s="17"/>
      <c r="AA174" s="17">
        <f>IFERROR(IF('3c. Inputs'!E181&lt;&gt;"",'3c. Inputs'!E181,0),0)</f>
        <v>0</v>
      </c>
      <c r="AC174" s="18">
        <v>0</v>
      </c>
      <c r="AD174" s="18"/>
      <c r="AV174" s="80" t="s">
        <v>754</v>
      </c>
    </row>
    <row r="175" spans="2:48">
      <c r="B175" s="80" t="s">
        <v>756</v>
      </c>
      <c r="R175" s="190">
        <f>IFERROR(IF('4. KSM Capabilities'!F183&lt;&gt;"",'4. KSM Capabilities'!C183,0),0)</f>
        <v>0</v>
      </c>
      <c r="U175" s="190"/>
      <c r="V175" s="191"/>
      <c r="W175" s="191"/>
      <c r="X175" s="90"/>
      <c r="Z175" s="17"/>
      <c r="AA175" s="17">
        <f>IFERROR(IF('3c. Inputs'!E182&lt;&gt;"",'3c. Inputs'!E182,0),0)</f>
        <v>0</v>
      </c>
      <c r="AC175" s="18">
        <v>0</v>
      </c>
      <c r="AD175" s="18"/>
      <c r="AV175" s="80" t="s">
        <v>755</v>
      </c>
    </row>
    <row r="176" spans="2:48">
      <c r="B176" s="80" t="s">
        <v>757</v>
      </c>
      <c r="R176" s="190">
        <f>IFERROR(IF('4. KSM Capabilities'!F184&lt;&gt;"",'4. KSM Capabilities'!C184,0),0)</f>
        <v>0</v>
      </c>
      <c r="U176" s="190"/>
      <c r="V176" s="191"/>
      <c r="W176" s="191"/>
      <c r="X176" s="90"/>
      <c r="Z176" s="17"/>
      <c r="AA176" s="17">
        <f>IFERROR(IF('3c. Inputs'!E183&lt;&gt;"",'3c. Inputs'!E183,0),0)</f>
        <v>0</v>
      </c>
      <c r="AC176" s="18">
        <v>0</v>
      </c>
      <c r="AD176" s="18"/>
      <c r="AV176" s="80" t="s">
        <v>756</v>
      </c>
    </row>
    <row r="177" spans="2:48">
      <c r="B177" s="80" t="s">
        <v>758</v>
      </c>
      <c r="R177" s="190">
        <f>IFERROR(IF('4. KSM Capabilities'!F185&lt;&gt;"",'4. KSM Capabilities'!C185,0),0)</f>
        <v>0</v>
      </c>
      <c r="U177" s="190"/>
      <c r="V177" s="191"/>
      <c r="W177" s="191"/>
      <c r="X177" s="90"/>
      <c r="Z177" s="17"/>
      <c r="AA177" s="17">
        <f>IFERROR(IF('3c. Inputs'!E184&lt;&gt;"",'3c. Inputs'!E184,0),0)</f>
        <v>0</v>
      </c>
      <c r="AC177" s="18">
        <v>0</v>
      </c>
      <c r="AD177" s="18"/>
      <c r="AV177" s="80" t="s">
        <v>757</v>
      </c>
    </row>
    <row r="178" spans="2:48">
      <c r="B178" s="80" t="s">
        <v>759</v>
      </c>
      <c r="R178" s="190">
        <f>IFERROR(IF('4. KSM Capabilities'!F186&lt;&gt;"",'4. KSM Capabilities'!C186,0),0)</f>
        <v>0</v>
      </c>
      <c r="U178" s="190"/>
      <c r="V178" s="191"/>
      <c r="W178" s="191"/>
      <c r="X178" s="90"/>
      <c r="Z178" s="17"/>
      <c r="AA178" s="17">
        <f>IFERROR(IF('3c. Inputs'!E185&lt;&gt;"",'3c. Inputs'!E185,0),0)</f>
        <v>0</v>
      </c>
      <c r="AC178" s="18">
        <v>0</v>
      </c>
      <c r="AD178" s="18"/>
      <c r="AV178" s="80" t="s">
        <v>758</v>
      </c>
    </row>
    <row r="179" spans="2:48">
      <c r="B179" s="80" t="s">
        <v>760</v>
      </c>
      <c r="R179" s="190">
        <f>IFERROR(IF('4. KSM Capabilities'!F187&lt;&gt;"",'4. KSM Capabilities'!C187,0),0)</f>
        <v>0</v>
      </c>
      <c r="U179" s="190"/>
      <c r="V179" s="191"/>
      <c r="W179" s="191"/>
      <c r="X179" s="90"/>
      <c r="Z179" s="17"/>
      <c r="AA179" s="17">
        <f>IFERROR(IF('3c. Inputs'!E186&lt;&gt;"",'3c. Inputs'!E186,0),0)</f>
        <v>0</v>
      </c>
      <c r="AC179" s="18">
        <v>0</v>
      </c>
      <c r="AD179" s="18"/>
      <c r="AV179" s="80" t="s">
        <v>759</v>
      </c>
    </row>
    <row r="180" spans="2:48">
      <c r="B180" s="80" t="s">
        <v>761</v>
      </c>
      <c r="R180" s="190">
        <f>IFERROR(IF('4. KSM Capabilities'!F188&lt;&gt;"",'4. KSM Capabilities'!C188,0),0)</f>
        <v>0</v>
      </c>
      <c r="U180" s="190"/>
      <c r="V180" s="191"/>
      <c r="W180" s="191"/>
      <c r="X180" s="90"/>
      <c r="Z180" s="17"/>
      <c r="AA180" s="17">
        <f>IFERROR(IF('3c. Inputs'!E187&lt;&gt;"",'3c. Inputs'!E187,0),0)</f>
        <v>0</v>
      </c>
      <c r="AC180" s="18">
        <v>0</v>
      </c>
      <c r="AD180" s="18"/>
      <c r="AV180" s="80" t="s">
        <v>760</v>
      </c>
    </row>
    <row r="181" spans="2:48">
      <c r="B181" s="80" t="s">
        <v>762</v>
      </c>
      <c r="R181" s="190">
        <f>IFERROR(IF('4. KSM Capabilities'!F189&lt;&gt;"",'4. KSM Capabilities'!C189,0),0)</f>
        <v>0</v>
      </c>
      <c r="U181" s="190"/>
      <c r="V181" s="191"/>
      <c r="W181" s="191"/>
      <c r="X181" s="90"/>
      <c r="Z181" s="17"/>
      <c r="AA181" s="17">
        <f>IFERROR(IF('3c. Inputs'!E188&lt;&gt;"",'3c. Inputs'!E188,0),0)</f>
        <v>0</v>
      </c>
      <c r="AC181" s="18">
        <v>0</v>
      </c>
      <c r="AD181" s="18"/>
      <c r="AV181" s="80" t="s">
        <v>761</v>
      </c>
    </row>
    <row r="182" spans="2:48">
      <c r="B182" s="80" t="s">
        <v>763</v>
      </c>
      <c r="R182" s="190">
        <f>IFERROR(IF('4. KSM Capabilities'!F190&lt;&gt;"",'4. KSM Capabilities'!C190,0),0)</f>
        <v>0</v>
      </c>
      <c r="U182" s="190"/>
      <c r="V182" s="191"/>
      <c r="W182" s="191"/>
      <c r="X182" s="90"/>
      <c r="Z182" s="17"/>
      <c r="AA182" s="17">
        <f>IFERROR(IF('3c. Inputs'!E189&lt;&gt;"",'3c. Inputs'!E189,0),0)</f>
        <v>0</v>
      </c>
      <c r="AC182" s="18">
        <v>0</v>
      </c>
      <c r="AD182" s="18"/>
      <c r="AV182" s="80" t="s">
        <v>762</v>
      </c>
    </row>
    <row r="183" spans="2:48">
      <c r="B183" s="80" t="s">
        <v>764</v>
      </c>
      <c r="R183" s="190">
        <f>IFERROR(IF('4. KSM Capabilities'!F191&lt;&gt;"",'4. KSM Capabilities'!C191,0),0)</f>
        <v>0</v>
      </c>
      <c r="U183" s="190"/>
      <c r="V183" s="191"/>
      <c r="W183" s="191"/>
      <c r="X183" s="90"/>
      <c r="Z183" s="17"/>
      <c r="AA183" s="17">
        <f>IFERROR(IF('3c. Inputs'!E190&lt;&gt;"",'3c. Inputs'!E190,0),0)</f>
        <v>0</v>
      </c>
      <c r="AC183" s="18">
        <v>0</v>
      </c>
      <c r="AD183" s="18"/>
      <c r="AV183" s="80" t="s">
        <v>763</v>
      </c>
    </row>
    <row r="184" spans="2:48">
      <c r="B184" s="80" t="s">
        <v>765</v>
      </c>
      <c r="R184" s="190">
        <f>IFERROR(IF('4. KSM Capabilities'!F192&lt;&gt;"",'4. KSM Capabilities'!C192,0),0)</f>
        <v>0</v>
      </c>
      <c r="U184" s="190"/>
      <c r="V184" s="191"/>
      <c r="W184" s="191"/>
      <c r="X184" s="90"/>
      <c r="Z184" s="17"/>
      <c r="AA184" s="17">
        <f>IFERROR(IF('3c. Inputs'!E191&lt;&gt;"",'3c. Inputs'!E191,0),0)</f>
        <v>0</v>
      </c>
      <c r="AC184" s="18">
        <v>0</v>
      </c>
      <c r="AD184" s="18"/>
      <c r="AV184" s="80" t="s">
        <v>764</v>
      </c>
    </row>
    <row r="185" spans="2:48">
      <c r="B185" s="80" t="s">
        <v>766</v>
      </c>
      <c r="R185" s="190">
        <f>IFERROR(IF('4. KSM Capabilities'!F193&lt;&gt;"",'4. KSM Capabilities'!C193,0),0)</f>
        <v>0</v>
      </c>
      <c r="U185" s="190"/>
      <c r="V185" s="191"/>
      <c r="W185" s="191"/>
      <c r="X185" s="90"/>
      <c r="Z185" s="17"/>
      <c r="AA185" s="17">
        <f>IFERROR(IF('3c. Inputs'!E192&lt;&gt;"",'3c. Inputs'!E192,0),0)</f>
        <v>0</v>
      </c>
      <c r="AC185" s="18">
        <v>0</v>
      </c>
      <c r="AD185" s="18"/>
      <c r="AV185" s="80" t="s">
        <v>765</v>
      </c>
    </row>
    <row r="186" spans="2:48">
      <c r="B186" s="80" t="s">
        <v>767</v>
      </c>
      <c r="R186" s="190">
        <f>IFERROR(IF('4. KSM Capabilities'!F194&lt;&gt;"",'4. KSM Capabilities'!C194,0),0)</f>
        <v>0</v>
      </c>
      <c r="U186" s="190"/>
      <c r="V186" s="191"/>
      <c r="W186" s="191"/>
      <c r="X186" s="90"/>
      <c r="Z186" s="17"/>
      <c r="AA186" s="17">
        <f>IFERROR(IF('3c. Inputs'!E193&lt;&gt;"",'3c. Inputs'!E193,0),0)</f>
        <v>0</v>
      </c>
      <c r="AC186" s="18">
        <v>0</v>
      </c>
      <c r="AD186" s="18"/>
      <c r="AV186" s="80" t="s">
        <v>766</v>
      </c>
    </row>
    <row r="187" spans="2:48">
      <c r="B187" s="80" t="s">
        <v>768</v>
      </c>
      <c r="R187" s="190">
        <f>IFERROR(IF('4. KSM Capabilities'!F195&lt;&gt;"",'4. KSM Capabilities'!C195,0),0)</f>
        <v>0</v>
      </c>
      <c r="U187" s="190"/>
      <c r="V187" s="191"/>
      <c r="W187" s="191"/>
      <c r="X187" s="90"/>
      <c r="Z187" s="17"/>
      <c r="AA187" s="17">
        <f>IFERROR(IF('3c. Inputs'!E194&lt;&gt;"",'3c. Inputs'!E194,0),0)</f>
        <v>0</v>
      </c>
      <c r="AC187" s="18">
        <v>0</v>
      </c>
      <c r="AD187" s="18"/>
      <c r="AV187" s="80" t="s">
        <v>767</v>
      </c>
    </row>
    <row r="188" spans="2:48">
      <c r="B188" s="80" t="s">
        <v>769</v>
      </c>
      <c r="R188" s="190">
        <f>IFERROR(IF('4. KSM Capabilities'!F196&lt;&gt;"",'4. KSM Capabilities'!C196,0),0)</f>
        <v>0</v>
      </c>
      <c r="U188" s="190"/>
      <c r="V188" s="191"/>
      <c r="W188" s="191"/>
      <c r="X188" s="90"/>
      <c r="Z188" s="17"/>
      <c r="AA188" s="17">
        <f>IFERROR(IF('3c. Inputs'!E195&lt;&gt;"",'3c. Inputs'!E195,0),0)</f>
        <v>0</v>
      </c>
      <c r="AC188" s="18">
        <v>0</v>
      </c>
      <c r="AD188" s="18"/>
      <c r="AV188" s="80" t="s">
        <v>768</v>
      </c>
    </row>
    <row r="189" spans="2:48">
      <c r="B189" s="80" t="s">
        <v>770</v>
      </c>
      <c r="R189" s="190">
        <f>IFERROR(IF('4. KSM Capabilities'!F197&lt;&gt;"",'4. KSM Capabilities'!C197,0),0)</f>
        <v>0</v>
      </c>
      <c r="U189" s="190"/>
      <c r="V189" s="191"/>
      <c r="W189" s="191"/>
      <c r="X189" s="90"/>
      <c r="Z189" s="17"/>
      <c r="AA189" s="17">
        <f>IFERROR(IF('3c. Inputs'!E196&lt;&gt;"",'3c. Inputs'!E196,0),0)</f>
        <v>0</v>
      </c>
      <c r="AC189" s="18">
        <v>0</v>
      </c>
      <c r="AD189" s="18"/>
      <c r="AV189" s="80" t="s">
        <v>769</v>
      </c>
    </row>
    <row r="190" spans="2:48">
      <c r="B190" s="80" t="s">
        <v>771</v>
      </c>
      <c r="R190" s="190">
        <f>IFERROR(IF('4. KSM Capabilities'!F198&lt;&gt;"",'4. KSM Capabilities'!C198,0),0)</f>
        <v>0</v>
      </c>
      <c r="U190" s="190"/>
      <c r="V190" s="191"/>
      <c r="W190" s="191"/>
      <c r="X190" s="90"/>
      <c r="Z190" s="17"/>
      <c r="AA190" s="17">
        <f>IFERROR(IF('3c. Inputs'!E197&lt;&gt;"",'3c. Inputs'!E197,0),0)</f>
        <v>0</v>
      </c>
      <c r="AC190" s="18">
        <v>0</v>
      </c>
      <c r="AD190" s="18"/>
      <c r="AV190" s="80" t="s">
        <v>770</v>
      </c>
    </row>
    <row r="191" spans="2:48">
      <c r="B191" s="80" t="s">
        <v>772</v>
      </c>
      <c r="R191" s="190">
        <f>IFERROR(IF('4. KSM Capabilities'!F199&lt;&gt;"",'4. KSM Capabilities'!C199,0),0)</f>
        <v>0</v>
      </c>
      <c r="U191" s="190"/>
      <c r="V191" s="191"/>
      <c r="W191" s="191"/>
      <c r="X191" s="90"/>
      <c r="Z191" s="17"/>
      <c r="AA191" s="17">
        <f>IFERROR(IF('3c. Inputs'!E198&lt;&gt;"",'3c. Inputs'!E198,0),0)</f>
        <v>0</v>
      </c>
      <c r="AC191" s="18">
        <v>0</v>
      </c>
      <c r="AD191" s="18"/>
      <c r="AV191" s="80" t="s">
        <v>771</v>
      </c>
    </row>
    <row r="192" spans="2:48">
      <c r="B192" s="80" t="s">
        <v>773</v>
      </c>
      <c r="R192" s="190">
        <f>IFERROR(IF('4. KSM Capabilities'!F200&lt;&gt;"",'4. KSM Capabilities'!C200,0),0)</f>
        <v>0</v>
      </c>
      <c r="U192" s="190"/>
      <c r="V192" s="191"/>
      <c r="W192" s="191"/>
      <c r="X192" s="90"/>
      <c r="Z192" s="17"/>
      <c r="AA192" s="17">
        <f>IFERROR(IF('3c. Inputs'!E199&lt;&gt;"",'3c. Inputs'!E199,0),0)</f>
        <v>0</v>
      </c>
      <c r="AC192" s="18">
        <v>0</v>
      </c>
      <c r="AD192" s="18"/>
      <c r="AV192" s="80" t="s">
        <v>772</v>
      </c>
    </row>
    <row r="193" spans="2:48">
      <c r="B193" s="80" t="s">
        <v>774</v>
      </c>
      <c r="R193" s="190">
        <f>IFERROR(IF('4. KSM Capabilities'!F201&lt;&gt;"",'4. KSM Capabilities'!C201,0),0)</f>
        <v>0</v>
      </c>
      <c r="U193" s="190"/>
      <c r="V193" s="191"/>
      <c r="W193" s="191"/>
      <c r="X193" s="90"/>
      <c r="Z193" s="17"/>
      <c r="AA193" s="17">
        <f>IFERROR(IF('3c. Inputs'!E200&lt;&gt;"",'3c. Inputs'!E200,0),0)</f>
        <v>0</v>
      </c>
      <c r="AC193" s="18">
        <v>0</v>
      </c>
      <c r="AD193" s="18"/>
      <c r="AV193" s="80" t="s">
        <v>773</v>
      </c>
    </row>
    <row r="194" spans="2:48">
      <c r="B194" s="80" t="s">
        <v>775</v>
      </c>
      <c r="R194" s="190">
        <f>IFERROR(IF('4. KSM Capabilities'!F202&lt;&gt;"",'4. KSM Capabilities'!C202,0),0)</f>
        <v>0</v>
      </c>
      <c r="U194" s="190"/>
      <c r="V194" s="191"/>
      <c r="W194" s="191"/>
      <c r="X194" s="90"/>
      <c r="Z194" s="17"/>
      <c r="AA194" s="17">
        <f>IFERROR(IF('3c. Inputs'!E201&lt;&gt;"",'3c. Inputs'!E201,0),0)</f>
        <v>0</v>
      </c>
      <c r="AC194" s="18">
        <v>0</v>
      </c>
      <c r="AD194" s="18"/>
      <c r="AV194" s="80" t="s">
        <v>774</v>
      </c>
    </row>
    <row r="195" spans="2:48">
      <c r="B195" s="80" t="s">
        <v>776</v>
      </c>
      <c r="R195" s="190">
        <f>IFERROR(IF('4. KSM Capabilities'!F203&lt;&gt;"",'4. KSM Capabilities'!C203,0),0)</f>
        <v>0</v>
      </c>
      <c r="U195" s="190"/>
      <c r="V195" s="191"/>
      <c r="W195" s="191"/>
      <c r="X195" s="90"/>
      <c r="Z195" s="17"/>
      <c r="AA195" s="17">
        <f>IFERROR(IF('3c. Inputs'!E202&lt;&gt;"",'3c. Inputs'!E202,0),0)</f>
        <v>0</v>
      </c>
      <c r="AC195" s="18">
        <v>0</v>
      </c>
      <c r="AD195" s="18"/>
      <c r="AV195" s="80" t="s">
        <v>775</v>
      </c>
    </row>
    <row r="196" spans="2:48">
      <c r="B196" s="80" t="s">
        <v>777</v>
      </c>
      <c r="R196" s="190">
        <f>IFERROR(IF('4. KSM Capabilities'!F204&lt;&gt;"",'4. KSM Capabilities'!C204,0),0)</f>
        <v>0</v>
      </c>
      <c r="U196" s="190"/>
      <c r="V196" s="191"/>
      <c r="W196" s="191"/>
      <c r="X196" s="90"/>
      <c r="Z196" s="17"/>
      <c r="AA196" s="17">
        <f>IFERROR(IF('3c. Inputs'!E203&lt;&gt;"",'3c. Inputs'!E203,0),0)</f>
        <v>0</v>
      </c>
      <c r="AC196" s="18">
        <v>0</v>
      </c>
      <c r="AD196" s="18"/>
      <c r="AV196" s="80" t="s">
        <v>776</v>
      </c>
    </row>
    <row r="197" spans="2:48">
      <c r="B197" s="80" t="s">
        <v>778</v>
      </c>
      <c r="R197" s="190">
        <f>IFERROR(IF('4. KSM Capabilities'!F205&lt;&gt;"",'4. KSM Capabilities'!C205,0),0)</f>
        <v>0</v>
      </c>
      <c r="U197" s="190"/>
      <c r="V197" s="191"/>
      <c r="W197" s="191"/>
      <c r="X197" s="90"/>
      <c r="Z197" s="17"/>
      <c r="AA197" s="17">
        <f>IFERROR(IF('3c. Inputs'!E204&lt;&gt;"",'3c. Inputs'!E204,0),0)</f>
        <v>0</v>
      </c>
      <c r="AC197" s="18">
        <v>0</v>
      </c>
      <c r="AD197" s="18"/>
      <c r="AV197" s="80" t="s">
        <v>777</v>
      </c>
    </row>
    <row r="198" spans="2:48">
      <c r="B198" s="80" t="s">
        <v>779</v>
      </c>
      <c r="R198" s="190">
        <f>IFERROR(IF('4. KSM Capabilities'!F206&lt;&gt;"",'4. KSM Capabilities'!C206,0),0)</f>
        <v>0</v>
      </c>
      <c r="U198" s="190"/>
      <c r="V198" s="191"/>
      <c r="W198" s="191"/>
      <c r="X198" s="90"/>
      <c r="Z198" s="17"/>
      <c r="AA198" s="17">
        <f>IFERROR(IF('3c. Inputs'!E205&lt;&gt;"",'3c. Inputs'!E205,0),0)</f>
        <v>0</v>
      </c>
      <c r="AC198" s="18">
        <v>0</v>
      </c>
      <c r="AD198" s="18"/>
      <c r="AV198" s="80" t="s">
        <v>778</v>
      </c>
    </row>
    <row r="199" spans="2:48">
      <c r="B199" s="80" t="s">
        <v>780</v>
      </c>
      <c r="R199" s="190">
        <f>IFERROR(IF('4. KSM Capabilities'!F207&lt;&gt;"",'4. KSM Capabilities'!C207,0),0)</f>
        <v>0</v>
      </c>
      <c r="U199" s="190"/>
      <c r="V199" s="191"/>
      <c r="W199" s="191"/>
      <c r="X199" s="90"/>
      <c r="Z199" s="17"/>
      <c r="AA199" s="17">
        <f>IFERROR(IF('3c. Inputs'!E206&lt;&gt;"",'3c. Inputs'!E206,0),0)</f>
        <v>0</v>
      </c>
      <c r="AC199" s="18">
        <v>0</v>
      </c>
      <c r="AD199" s="18"/>
      <c r="AV199" s="80" t="s">
        <v>779</v>
      </c>
    </row>
    <row r="200" spans="2:48">
      <c r="B200" s="80" t="s">
        <v>781</v>
      </c>
      <c r="R200" s="190">
        <f>IFERROR(IF('4. KSM Capabilities'!F208&lt;&gt;"",'4. KSM Capabilities'!C208,0),0)</f>
        <v>0</v>
      </c>
      <c r="U200" s="190"/>
      <c r="V200" s="191"/>
      <c r="W200" s="191"/>
      <c r="X200" s="90"/>
      <c r="Z200" s="17"/>
      <c r="AA200" s="17">
        <f>IFERROR(IF('3c. Inputs'!E207&lt;&gt;"",'3c. Inputs'!E207,0),0)</f>
        <v>0</v>
      </c>
      <c r="AC200" s="18">
        <v>0</v>
      </c>
      <c r="AD200" s="18"/>
      <c r="AV200" s="80" t="s">
        <v>780</v>
      </c>
    </row>
    <row r="201" spans="2:48">
      <c r="B201" s="80" t="s">
        <v>782</v>
      </c>
      <c r="R201" s="190">
        <f>IFERROR(IF('4. KSM Capabilities'!F209&lt;&gt;"",'4. KSM Capabilities'!C209,0),0)</f>
        <v>0</v>
      </c>
      <c r="U201" s="190"/>
      <c r="V201" s="191"/>
      <c r="W201" s="191"/>
      <c r="X201" s="90"/>
      <c r="Z201" s="17"/>
      <c r="AA201" s="17">
        <f>IFERROR(IF('3c. Inputs'!E208&lt;&gt;"",'3c. Inputs'!E208,0),0)</f>
        <v>0</v>
      </c>
      <c r="AC201" s="18">
        <v>0</v>
      </c>
      <c r="AD201" s="18"/>
      <c r="AV201" s="80" t="s">
        <v>781</v>
      </c>
    </row>
    <row r="202" spans="2:48">
      <c r="B202" s="80" t="s">
        <v>783</v>
      </c>
      <c r="R202" s="190">
        <f>IFERROR(IF('4. KSM Capabilities'!F210&lt;&gt;"",'4. KSM Capabilities'!C210,0),0)</f>
        <v>0</v>
      </c>
      <c r="U202" s="190"/>
      <c r="V202" s="191"/>
      <c r="W202" s="191"/>
      <c r="X202" s="90"/>
      <c r="Z202" s="17"/>
      <c r="AA202" s="17">
        <f>IFERROR(IF('3c. Inputs'!E209&lt;&gt;"",'3c. Inputs'!E209,0),0)</f>
        <v>0</v>
      </c>
      <c r="AC202" s="18">
        <v>0</v>
      </c>
      <c r="AD202" s="18"/>
      <c r="AV202" s="80" t="s">
        <v>782</v>
      </c>
    </row>
    <row r="203" spans="2:48">
      <c r="B203" s="80" t="s">
        <v>784</v>
      </c>
      <c r="R203" s="190">
        <f>IFERROR(IF('4. KSM Capabilities'!F211&lt;&gt;"",'4. KSM Capabilities'!C211,0),0)</f>
        <v>0</v>
      </c>
      <c r="U203" s="190"/>
      <c r="V203" s="191"/>
      <c r="W203" s="191"/>
      <c r="X203" s="90"/>
      <c r="Z203" s="17"/>
      <c r="AA203" s="17">
        <f>IFERROR(IF('3c. Inputs'!E210&lt;&gt;"",'3c. Inputs'!E210,0),0)</f>
        <v>0</v>
      </c>
      <c r="AC203" s="18">
        <v>0</v>
      </c>
      <c r="AD203" s="18"/>
      <c r="AV203" s="80" t="s">
        <v>783</v>
      </c>
    </row>
    <row r="204" spans="2:48">
      <c r="B204" s="80" t="s">
        <v>785</v>
      </c>
      <c r="R204" s="190">
        <f>IFERROR(IF('4. KSM Capabilities'!F212&lt;&gt;"",'4. KSM Capabilities'!C212,0),0)</f>
        <v>0</v>
      </c>
      <c r="U204" s="190"/>
      <c r="V204" s="191"/>
      <c r="W204" s="191"/>
      <c r="X204" s="90"/>
      <c r="Z204" s="17"/>
      <c r="AA204" s="17">
        <f>IFERROR(IF('3c. Inputs'!E211&lt;&gt;"",'3c. Inputs'!E211,0),0)</f>
        <v>0</v>
      </c>
      <c r="AC204" s="18">
        <v>0</v>
      </c>
      <c r="AD204" s="18"/>
      <c r="AV204" s="80" t="s">
        <v>784</v>
      </c>
    </row>
    <row r="205" spans="2:48">
      <c r="B205" s="80" t="s">
        <v>786</v>
      </c>
      <c r="R205" s="190">
        <f>IFERROR(IF('4. KSM Capabilities'!F213&lt;&gt;"",'4. KSM Capabilities'!C213,0),0)</f>
        <v>0</v>
      </c>
      <c r="U205" s="190"/>
      <c r="V205" s="191"/>
      <c r="W205" s="191"/>
      <c r="X205" s="90"/>
      <c r="Z205" s="17"/>
      <c r="AA205" s="17">
        <f>IFERROR(IF('3c. Inputs'!E212&lt;&gt;"",'3c. Inputs'!E212,0),0)</f>
        <v>0</v>
      </c>
      <c r="AC205" s="18">
        <v>0</v>
      </c>
      <c r="AD205" s="18"/>
      <c r="AV205" s="80" t="s">
        <v>785</v>
      </c>
    </row>
    <row r="206" spans="2:48">
      <c r="B206" s="80" t="s">
        <v>787</v>
      </c>
      <c r="R206" s="190">
        <f>IFERROR(IF('4. KSM Capabilities'!F214&lt;&gt;"",'4. KSM Capabilities'!C214,0),0)</f>
        <v>0</v>
      </c>
      <c r="U206" s="190"/>
      <c r="V206" s="191"/>
      <c r="W206" s="191"/>
      <c r="X206" s="90"/>
      <c r="Z206" s="17"/>
      <c r="AA206" s="17">
        <f>IFERROR(IF('3c. Inputs'!E213&lt;&gt;"",'3c. Inputs'!E213,0),0)</f>
        <v>0</v>
      </c>
      <c r="AC206" s="18">
        <v>0</v>
      </c>
      <c r="AD206" s="18"/>
      <c r="AV206" s="80" t="s">
        <v>786</v>
      </c>
    </row>
    <row r="207" spans="2:48">
      <c r="B207" s="80" t="s">
        <v>788</v>
      </c>
      <c r="R207" s="190">
        <f>IFERROR(IF('4. KSM Capabilities'!F215&lt;&gt;"",'4. KSM Capabilities'!C215,0),0)</f>
        <v>0</v>
      </c>
      <c r="U207" s="190"/>
      <c r="V207" s="191"/>
      <c r="W207" s="191"/>
      <c r="X207" s="90"/>
      <c r="Z207" s="17"/>
      <c r="AA207" s="17">
        <f>IFERROR(IF('3c. Inputs'!E214&lt;&gt;"",'3c. Inputs'!E214,0),0)</f>
        <v>0</v>
      </c>
      <c r="AC207" s="18">
        <v>0</v>
      </c>
      <c r="AD207" s="18"/>
      <c r="AV207" s="80" t="s">
        <v>787</v>
      </c>
    </row>
    <row r="208" spans="2:48">
      <c r="B208" s="80" t="s">
        <v>789</v>
      </c>
      <c r="R208" s="190">
        <f>IFERROR(IF('4. KSM Capabilities'!F216&lt;&gt;"",'4. KSM Capabilities'!C216,0),0)</f>
        <v>0</v>
      </c>
      <c r="U208" s="190"/>
      <c r="V208" s="191"/>
      <c r="W208" s="191"/>
      <c r="X208" s="90"/>
      <c r="Z208" s="17"/>
      <c r="AA208" s="17">
        <f>IFERROR(IF('3c. Inputs'!E215&lt;&gt;"",'3c. Inputs'!E215,0),0)</f>
        <v>0</v>
      </c>
      <c r="AC208" s="18">
        <v>0</v>
      </c>
      <c r="AD208" s="18"/>
      <c r="AV208" s="80" t="s">
        <v>788</v>
      </c>
    </row>
    <row r="209" spans="2:48">
      <c r="B209" s="80" t="s">
        <v>790</v>
      </c>
      <c r="R209" s="190">
        <f>IFERROR(IF('4. KSM Capabilities'!F217&lt;&gt;"",'4. KSM Capabilities'!C217,0),0)</f>
        <v>0</v>
      </c>
      <c r="U209" s="190"/>
      <c r="V209" s="191"/>
      <c r="W209" s="191"/>
      <c r="X209" s="90"/>
      <c r="Z209" s="17"/>
      <c r="AA209" s="17">
        <f>IFERROR(IF('3c. Inputs'!E216&lt;&gt;"",'3c. Inputs'!E216,0),0)</f>
        <v>0</v>
      </c>
      <c r="AC209" s="18">
        <v>0</v>
      </c>
      <c r="AD209" s="18"/>
      <c r="AV209" s="80" t="s">
        <v>789</v>
      </c>
    </row>
    <row r="210" spans="2:48">
      <c r="B210" s="80" t="s">
        <v>791</v>
      </c>
      <c r="R210" s="190">
        <f>IFERROR(IF('4. KSM Capabilities'!F218&lt;&gt;"",'4. KSM Capabilities'!C218,0),0)</f>
        <v>0</v>
      </c>
      <c r="U210" s="190"/>
      <c r="V210" s="191"/>
      <c r="W210" s="191"/>
      <c r="X210" s="90"/>
      <c r="Z210" s="17"/>
      <c r="AA210" s="17">
        <f>IFERROR(IF('3c. Inputs'!E217&lt;&gt;"",'3c. Inputs'!E217,0),0)</f>
        <v>0</v>
      </c>
      <c r="AC210" s="18">
        <v>0</v>
      </c>
      <c r="AD210" s="18"/>
      <c r="AV210" s="80" t="s">
        <v>790</v>
      </c>
    </row>
    <row r="211" spans="2:48">
      <c r="B211" s="80" t="s">
        <v>792</v>
      </c>
      <c r="R211" s="190">
        <f>IFERROR(IF('4. KSM Capabilities'!F219&lt;&gt;"",'4. KSM Capabilities'!C219,0),0)</f>
        <v>0</v>
      </c>
      <c r="U211" s="190"/>
      <c r="V211" s="191"/>
      <c r="W211" s="191"/>
      <c r="X211" s="90"/>
      <c r="Z211" s="17"/>
      <c r="AA211" s="17">
        <f>IFERROR(IF('3c. Inputs'!E218&lt;&gt;"",'3c. Inputs'!E218,0),0)</f>
        <v>0</v>
      </c>
      <c r="AC211" s="18">
        <v>0</v>
      </c>
      <c r="AD211" s="18"/>
      <c r="AV211" s="80" t="s">
        <v>791</v>
      </c>
    </row>
    <row r="212" spans="2:48">
      <c r="B212" s="80" t="s">
        <v>793</v>
      </c>
      <c r="R212" s="190">
        <f>IFERROR(IF('4. KSM Capabilities'!F220&lt;&gt;"",'4. KSM Capabilities'!C220,0),0)</f>
        <v>0</v>
      </c>
      <c r="U212" s="190"/>
      <c r="V212" s="191"/>
      <c r="W212" s="191"/>
      <c r="X212" s="90"/>
      <c r="Z212" s="17"/>
      <c r="AA212" s="17">
        <f>IFERROR(IF('3c. Inputs'!E219&lt;&gt;"",'3c. Inputs'!E219,0),0)</f>
        <v>0</v>
      </c>
      <c r="AC212" s="18">
        <v>0</v>
      </c>
      <c r="AD212" s="18"/>
      <c r="AV212" s="80" t="s">
        <v>792</v>
      </c>
    </row>
    <row r="213" spans="2:48">
      <c r="B213" s="80" t="s">
        <v>794</v>
      </c>
      <c r="R213" s="190">
        <f>IFERROR(IF('4. KSM Capabilities'!F221&lt;&gt;"",'4. KSM Capabilities'!C221,0),0)</f>
        <v>0</v>
      </c>
      <c r="U213" s="190"/>
      <c r="V213" s="191"/>
      <c r="W213" s="191"/>
      <c r="X213" s="90"/>
      <c r="Z213" s="17"/>
      <c r="AA213" s="17">
        <f>IFERROR(IF('3c. Inputs'!E220&lt;&gt;"",'3c. Inputs'!E220,0),0)</f>
        <v>0</v>
      </c>
      <c r="AC213" s="18">
        <v>0</v>
      </c>
      <c r="AD213" s="18"/>
      <c r="AV213" s="80" t="s">
        <v>793</v>
      </c>
    </row>
    <row r="214" spans="2:48">
      <c r="B214" s="80" t="s">
        <v>795</v>
      </c>
      <c r="R214" s="190">
        <f>IFERROR(IF('4. KSM Capabilities'!F222&lt;&gt;"",'4. KSM Capabilities'!C222,0),0)</f>
        <v>0</v>
      </c>
      <c r="U214" s="190"/>
      <c r="V214" s="191"/>
      <c r="W214" s="191"/>
      <c r="X214" s="90"/>
      <c r="Z214" s="17"/>
      <c r="AA214" s="17">
        <f>IFERROR(IF('3c. Inputs'!E221&lt;&gt;"",'3c. Inputs'!E221,0),0)</f>
        <v>0</v>
      </c>
      <c r="AC214" s="18">
        <v>0</v>
      </c>
      <c r="AD214" s="18"/>
      <c r="AV214" s="80" t="s">
        <v>794</v>
      </c>
    </row>
    <row r="215" spans="2:48">
      <c r="B215" s="80" t="s">
        <v>796</v>
      </c>
      <c r="R215" s="190">
        <f>IFERROR(IF('4. KSM Capabilities'!F223&lt;&gt;"",'4. KSM Capabilities'!C223,0),0)</f>
        <v>0</v>
      </c>
      <c r="U215" s="190"/>
      <c r="V215" s="191"/>
      <c r="W215" s="191"/>
      <c r="X215" s="90"/>
      <c r="Z215" s="17"/>
      <c r="AA215" s="17">
        <f>IFERROR(IF('3c. Inputs'!E222&lt;&gt;"",'3c. Inputs'!E222,0),0)</f>
        <v>0</v>
      </c>
      <c r="AC215" s="18">
        <v>0</v>
      </c>
      <c r="AD215" s="18"/>
      <c r="AV215" s="80" t="s">
        <v>795</v>
      </c>
    </row>
    <row r="216" spans="2:48">
      <c r="B216" s="80" t="s">
        <v>797</v>
      </c>
      <c r="R216" s="190">
        <f>IFERROR(IF('4. KSM Capabilities'!F224&lt;&gt;"",'4. KSM Capabilities'!C224,0),0)</f>
        <v>0</v>
      </c>
      <c r="U216" s="190"/>
      <c r="V216" s="191"/>
      <c r="W216" s="191"/>
      <c r="X216" s="90"/>
      <c r="Z216" s="17"/>
      <c r="AA216" s="17">
        <f>IFERROR(IF('3c. Inputs'!E223&lt;&gt;"",'3c. Inputs'!E223,0),0)</f>
        <v>0</v>
      </c>
      <c r="AC216" s="18">
        <v>0</v>
      </c>
      <c r="AD216" s="18"/>
      <c r="AV216" s="80" t="s">
        <v>796</v>
      </c>
    </row>
    <row r="217" spans="2:48">
      <c r="B217" s="80" t="s">
        <v>798</v>
      </c>
      <c r="R217" s="190">
        <f>IFERROR(IF('4. KSM Capabilities'!F225&lt;&gt;"",'4. KSM Capabilities'!C225,0),0)</f>
        <v>0</v>
      </c>
      <c r="U217" s="190"/>
      <c r="V217" s="191"/>
      <c r="W217" s="191"/>
      <c r="X217" s="90"/>
      <c r="Z217" s="17"/>
      <c r="AA217" s="17">
        <f>IFERROR(IF('3c. Inputs'!E224&lt;&gt;"",'3c. Inputs'!E224,0),0)</f>
        <v>0</v>
      </c>
      <c r="AC217" s="18">
        <v>0</v>
      </c>
      <c r="AD217" s="18"/>
      <c r="AV217" s="80" t="s">
        <v>797</v>
      </c>
    </row>
    <row r="218" spans="2:48">
      <c r="B218" s="80" t="s">
        <v>799</v>
      </c>
      <c r="R218" s="190">
        <f>IFERROR(IF('4. KSM Capabilities'!F226&lt;&gt;"",'4. KSM Capabilities'!C226,0),0)</f>
        <v>0</v>
      </c>
      <c r="U218" s="190"/>
      <c r="V218" s="191"/>
      <c r="W218" s="191"/>
      <c r="X218" s="90"/>
      <c r="Z218" s="17"/>
      <c r="AA218" s="17">
        <f>IFERROR(IF('3c. Inputs'!E225&lt;&gt;"",'3c. Inputs'!E225,0),0)</f>
        <v>0</v>
      </c>
      <c r="AC218" s="18">
        <v>0</v>
      </c>
      <c r="AD218" s="18"/>
      <c r="AV218" s="80" t="s">
        <v>798</v>
      </c>
    </row>
    <row r="219" spans="2:48">
      <c r="B219" s="80" t="s">
        <v>800</v>
      </c>
      <c r="R219" s="190">
        <f>IFERROR(IF('4. KSM Capabilities'!F227&lt;&gt;"",'4. KSM Capabilities'!C227,0),0)</f>
        <v>0</v>
      </c>
      <c r="U219" s="190"/>
      <c r="V219" s="191"/>
      <c r="W219" s="191"/>
      <c r="X219" s="90"/>
      <c r="Z219" s="17"/>
      <c r="AA219" s="17">
        <f>IFERROR(IF('3c. Inputs'!E226&lt;&gt;"",'3c. Inputs'!E226,0),0)</f>
        <v>0</v>
      </c>
      <c r="AC219" s="18">
        <v>0</v>
      </c>
      <c r="AD219" s="18"/>
      <c r="AV219" s="80" t="s">
        <v>799</v>
      </c>
    </row>
    <row r="220" spans="2:48">
      <c r="B220" s="80" t="s">
        <v>801</v>
      </c>
      <c r="R220" s="190">
        <f>IFERROR(IF('4. KSM Capabilities'!F228&lt;&gt;"",'4. KSM Capabilities'!C228,0),0)</f>
        <v>0</v>
      </c>
      <c r="U220" s="190"/>
      <c r="V220" s="191"/>
      <c r="W220" s="191"/>
      <c r="X220" s="90"/>
      <c r="Z220" s="17"/>
      <c r="AA220" s="17">
        <f>IFERROR(IF('3c. Inputs'!E227&lt;&gt;"",'3c. Inputs'!E227,0),0)</f>
        <v>0</v>
      </c>
      <c r="AC220" s="18">
        <v>0</v>
      </c>
      <c r="AD220" s="18"/>
      <c r="AV220" s="80" t="s">
        <v>800</v>
      </c>
    </row>
    <row r="221" spans="2:48">
      <c r="B221" s="80" t="s">
        <v>802</v>
      </c>
      <c r="R221" s="190">
        <f>IFERROR(IF('4. KSM Capabilities'!F229&lt;&gt;"",'4. KSM Capabilities'!C229,0),0)</f>
        <v>0</v>
      </c>
      <c r="U221" s="190"/>
      <c r="V221" s="191"/>
      <c r="W221" s="191"/>
      <c r="X221" s="90"/>
      <c r="Z221" s="17"/>
      <c r="AA221" s="17">
        <f>IFERROR(IF('3c. Inputs'!E228&lt;&gt;"",'3c. Inputs'!E228,0),0)</f>
        <v>0</v>
      </c>
      <c r="AC221" s="18">
        <v>0</v>
      </c>
      <c r="AD221" s="18"/>
      <c r="AV221" s="80" t="s">
        <v>801</v>
      </c>
    </row>
    <row r="222" spans="2:48">
      <c r="B222" s="80" t="s">
        <v>803</v>
      </c>
      <c r="R222" s="190">
        <f>IFERROR(IF('4. KSM Capabilities'!F230&lt;&gt;"",'4. KSM Capabilities'!C230,0),0)</f>
        <v>0</v>
      </c>
      <c r="U222" s="190"/>
      <c r="V222" s="191"/>
      <c r="W222" s="191"/>
      <c r="X222" s="90"/>
      <c r="Z222" s="17"/>
      <c r="AA222" s="17">
        <f>IFERROR(IF('3c. Inputs'!E229&lt;&gt;"",'3c. Inputs'!E229,0),0)</f>
        <v>0</v>
      </c>
      <c r="AC222" s="18">
        <v>0</v>
      </c>
      <c r="AD222" s="18"/>
      <c r="AV222" s="80" t="s">
        <v>802</v>
      </c>
    </row>
    <row r="223" spans="2:48">
      <c r="B223" s="80" t="s">
        <v>804</v>
      </c>
      <c r="R223" s="190">
        <f>IFERROR(IF('4. KSM Capabilities'!F231&lt;&gt;"",'4. KSM Capabilities'!C231,0),0)</f>
        <v>0</v>
      </c>
      <c r="U223" s="190"/>
      <c r="V223" s="191"/>
      <c r="W223" s="191"/>
      <c r="X223" s="90"/>
      <c r="Z223" s="17"/>
      <c r="AA223" s="17">
        <f>IFERROR(IF('3c. Inputs'!E230&lt;&gt;"",'3c. Inputs'!E230,0),0)</f>
        <v>0</v>
      </c>
      <c r="AC223" s="18">
        <v>0</v>
      </c>
      <c r="AD223" s="18"/>
      <c r="AV223" s="80" t="s">
        <v>803</v>
      </c>
    </row>
    <row r="224" spans="2:48">
      <c r="B224" s="80" t="s">
        <v>805</v>
      </c>
      <c r="R224" s="190">
        <f>IFERROR(IF('4. KSM Capabilities'!F232&lt;&gt;"",'4. KSM Capabilities'!C232,0),0)</f>
        <v>0</v>
      </c>
      <c r="U224" s="190"/>
      <c r="V224" s="191"/>
      <c r="W224" s="191"/>
      <c r="X224" s="90"/>
      <c r="Z224" s="17"/>
      <c r="AA224" s="17">
        <f>IFERROR(IF('3c. Inputs'!E231&lt;&gt;"",'3c. Inputs'!E231,0),0)</f>
        <v>0</v>
      </c>
      <c r="AC224" s="18">
        <v>0</v>
      </c>
      <c r="AD224" s="18"/>
      <c r="AV224" s="80" t="s">
        <v>804</v>
      </c>
    </row>
    <row r="225" spans="2:48">
      <c r="B225" s="80" t="s">
        <v>806</v>
      </c>
      <c r="R225" s="190">
        <f>IFERROR(IF('4. KSM Capabilities'!F233&lt;&gt;"",'4. KSM Capabilities'!C233,0),0)</f>
        <v>0</v>
      </c>
      <c r="U225" s="190"/>
      <c r="V225" s="191"/>
      <c r="W225" s="191"/>
      <c r="X225" s="90"/>
      <c r="Z225" s="17"/>
      <c r="AA225" s="17">
        <f>IFERROR(IF('3c. Inputs'!E232&lt;&gt;"",'3c. Inputs'!E232,0),0)</f>
        <v>0</v>
      </c>
      <c r="AC225" s="18">
        <v>0</v>
      </c>
      <c r="AD225" s="18"/>
      <c r="AV225" s="80" t="s">
        <v>805</v>
      </c>
    </row>
    <row r="226" spans="2:48">
      <c r="B226" s="80" t="s">
        <v>807</v>
      </c>
      <c r="R226" s="190">
        <f>IFERROR(IF('4. KSM Capabilities'!F234&lt;&gt;"",'4. KSM Capabilities'!C234,0),0)</f>
        <v>0</v>
      </c>
      <c r="U226" s="190"/>
      <c r="V226" s="191"/>
      <c r="W226" s="191"/>
      <c r="X226" s="90"/>
      <c r="Z226" s="17"/>
      <c r="AA226" s="17">
        <f>IFERROR(IF('3c. Inputs'!E233&lt;&gt;"",'3c. Inputs'!E233,0),0)</f>
        <v>0</v>
      </c>
      <c r="AC226" s="18">
        <v>0</v>
      </c>
      <c r="AD226" s="18"/>
      <c r="AV226" s="80" t="s">
        <v>806</v>
      </c>
    </row>
    <row r="227" spans="2:48">
      <c r="B227" s="80" t="s">
        <v>808</v>
      </c>
      <c r="R227" s="190">
        <f>IFERROR(IF('4. KSM Capabilities'!F235&lt;&gt;"",'4. KSM Capabilities'!C235,0),0)</f>
        <v>0</v>
      </c>
      <c r="U227" s="190"/>
      <c r="V227" s="191"/>
      <c r="W227" s="191"/>
      <c r="X227" s="90"/>
      <c r="Z227" s="17"/>
      <c r="AA227" s="17">
        <f>IFERROR(IF('3c. Inputs'!E234&lt;&gt;"",'3c. Inputs'!E234,0),0)</f>
        <v>0</v>
      </c>
      <c r="AC227" s="18">
        <v>0</v>
      </c>
      <c r="AD227" s="18"/>
      <c r="AV227" s="80" t="s">
        <v>807</v>
      </c>
    </row>
    <row r="228" spans="2:48">
      <c r="B228" s="80" t="s">
        <v>809</v>
      </c>
      <c r="R228" s="190">
        <f>IFERROR(IF('4. KSM Capabilities'!F236&lt;&gt;"",'4. KSM Capabilities'!C236,0),0)</f>
        <v>0</v>
      </c>
      <c r="U228" s="190"/>
      <c r="V228" s="191"/>
      <c r="W228" s="191"/>
      <c r="X228" s="90"/>
      <c r="Z228" s="17"/>
      <c r="AA228" s="17">
        <f>IFERROR(IF('3c. Inputs'!E235&lt;&gt;"",'3c. Inputs'!E235,0),0)</f>
        <v>0</v>
      </c>
      <c r="AC228" s="18">
        <v>0</v>
      </c>
      <c r="AD228" s="18"/>
      <c r="AV228" s="80" t="s">
        <v>808</v>
      </c>
    </row>
    <row r="229" spans="2:48">
      <c r="B229" s="80" t="s">
        <v>810</v>
      </c>
      <c r="R229" s="190">
        <f>IFERROR(IF('4. KSM Capabilities'!F237&lt;&gt;"",'4. KSM Capabilities'!C237,0),0)</f>
        <v>0</v>
      </c>
      <c r="U229" s="190"/>
      <c r="V229" s="191"/>
      <c r="W229" s="191"/>
      <c r="X229" s="90"/>
      <c r="Z229" s="17"/>
      <c r="AA229" s="17">
        <f>IFERROR(IF('3c. Inputs'!E236&lt;&gt;"",'3c. Inputs'!E236,0),0)</f>
        <v>0</v>
      </c>
      <c r="AC229" s="18">
        <v>0</v>
      </c>
      <c r="AD229" s="18"/>
      <c r="AV229" s="80" t="s">
        <v>809</v>
      </c>
    </row>
    <row r="230" spans="2:48">
      <c r="B230" s="80" t="s">
        <v>811</v>
      </c>
      <c r="R230" s="190">
        <f>IFERROR(IF('4. KSM Capabilities'!F238&lt;&gt;"",'4. KSM Capabilities'!C238,0),0)</f>
        <v>0</v>
      </c>
      <c r="U230" s="190"/>
      <c r="V230" s="191"/>
      <c r="W230" s="191"/>
      <c r="X230" s="90"/>
      <c r="Z230" s="17"/>
      <c r="AA230" s="17">
        <f>IFERROR(IF('3c. Inputs'!E237&lt;&gt;"",'3c. Inputs'!E237,0),0)</f>
        <v>0</v>
      </c>
      <c r="AC230" s="18">
        <v>0</v>
      </c>
      <c r="AD230" s="18"/>
      <c r="AV230" s="80" t="s">
        <v>810</v>
      </c>
    </row>
    <row r="231" spans="2:48">
      <c r="B231" s="80" t="s">
        <v>812</v>
      </c>
      <c r="R231" s="190">
        <f>IFERROR(IF('4. KSM Capabilities'!F239&lt;&gt;"",'4. KSM Capabilities'!C239,0),0)</f>
        <v>0</v>
      </c>
      <c r="U231" s="190"/>
      <c r="V231" s="191"/>
      <c r="W231" s="191"/>
      <c r="X231" s="90"/>
      <c r="Z231" s="17"/>
      <c r="AA231" s="17">
        <f>IFERROR(IF('3c. Inputs'!E238&lt;&gt;"",'3c. Inputs'!E238,0),0)</f>
        <v>0</v>
      </c>
      <c r="AC231" s="18">
        <v>0</v>
      </c>
      <c r="AD231" s="18"/>
      <c r="AV231" s="80" t="s">
        <v>811</v>
      </c>
    </row>
    <row r="232" spans="2:48">
      <c r="B232" s="80" t="s">
        <v>813</v>
      </c>
      <c r="R232" s="190">
        <f>IFERROR(IF('4. KSM Capabilities'!F240&lt;&gt;"",'4. KSM Capabilities'!C240,0),0)</f>
        <v>0</v>
      </c>
      <c r="U232" s="190"/>
      <c r="V232" s="191"/>
      <c r="W232" s="191"/>
      <c r="X232" s="90"/>
      <c r="Z232" s="17"/>
      <c r="AA232" s="17">
        <f>IFERROR(IF('3c. Inputs'!E239&lt;&gt;"",'3c. Inputs'!E239,0),0)</f>
        <v>0</v>
      </c>
      <c r="AC232" s="18">
        <v>0</v>
      </c>
      <c r="AD232" s="18"/>
      <c r="AV232" s="80" t="s">
        <v>812</v>
      </c>
    </row>
    <row r="233" spans="2:48">
      <c r="B233" s="80" t="s">
        <v>814</v>
      </c>
      <c r="R233" s="190">
        <f>IFERROR(IF('4. KSM Capabilities'!F241&lt;&gt;"",'4. KSM Capabilities'!C241,0),0)</f>
        <v>0</v>
      </c>
      <c r="U233" s="190"/>
      <c r="V233" s="191"/>
      <c r="W233" s="191"/>
      <c r="X233" s="90"/>
      <c r="Z233" s="17"/>
      <c r="AA233" s="17">
        <f>IFERROR(IF('3c. Inputs'!E240&lt;&gt;"",'3c. Inputs'!E240,0),0)</f>
        <v>0</v>
      </c>
      <c r="AC233" s="18">
        <v>0</v>
      </c>
      <c r="AD233" s="18"/>
      <c r="AV233" s="80" t="s">
        <v>813</v>
      </c>
    </row>
    <row r="234" spans="2:48">
      <c r="B234" s="80" t="s">
        <v>815</v>
      </c>
      <c r="R234" s="190">
        <f>IFERROR(IF('4. KSM Capabilities'!F242&lt;&gt;"",'4. KSM Capabilities'!C242,0),0)</f>
        <v>0</v>
      </c>
      <c r="U234" s="190"/>
      <c r="V234" s="191"/>
      <c r="W234" s="191"/>
      <c r="X234" s="90"/>
      <c r="Z234" s="17"/>
      <c r="AA234" s="17">
        <f>IFERROR(IF('3c. Inputs'!E241&lt;&gt;"",'3c. Inputs'!E241,0),0)</f>
        <v>0</v>
      </c>
      <c r="AC234" s="18">
        <v>0</v>
      </c>
      <c r="AD234" s="18"/>
      <c r="AV234" s="80" t="s">
        <v>814</v>
      </c>
    </row>
    <row r="235" spans="2:48">
      <c r="B235" s="80" t="s">
        <v>816</v>
      </c>
      <c r="R235" s="190">
        <f>IFERROR(IF('4. KSM Capabilities'!F243&lt;&gt;"",'4. KSM Capabilities'!C243,0),0)</f>
        <v>0</v>
      </c>
      <c r="U235" s="190"/>
      <c r="V235" s="191"/>
      <c r="W235" s="191"/>
      <c r="X235" s="90"/>
      <c r="Z235" s="17"/>
      <c r="AA235" s="17">
        <f>IFERROR(IF('3c. Inputs'!E242&lt;&gt;"",'3c. Inputs'!E242,0),0)</f>
        <v>0</v>
      </c>
      <c r="AC235" s="18">
        <v>0</v>
      </c>
      <c r="AD235" s="18"/>
      <c r="AV235" s="80" t="s">
        <v>815</v>
      </c>
    </row>
    <row r="236" spans="2:48">
      <c r="B236" s="80" t="s">
        <v>817</v>
      </c>
      <c r="R236" s="190">
        <f>IFERROR(IF('4. KSM Capabilities'!F244&lt;&gt;"",'4. KSM Capabilities'!C244,0),0)</f>
        <v>0</v>
      </c>
      <c r="U236" s="190"/>
      <c r="V236" s="191"/>
      <c r="W236" s="191"/>
      <c r="X236" s="90"/>
      <c r="Z236" s="17"/>
      <c r="AA236" s="17">
        <f>IFERROR(IF('3c. Inputs'!E243&lt;&gt;"",'3c. Inputs'!E243,0),0)</f>
        <v>0</v>
      </c>
      <c r="AC236" s="18">
        <v>0</v>
      </c>
      <c r="AD236" s="18"/>
      <c r="AV236" s="80" t="s">
        <v>816</v>
      </c>
    </row>
    <row r="237" spans="2:48">
      <c r="B237" s="80" t="s">
        <v>469</v>
      </c>
      <c r="R237" s="190">
        <f>IFERROR(IF('4. KSM Capabilities'!F245&lt;&gt;"",'4. KSM Capabilities'!C245,0),0)</f>
        <v>0</v>
      </c>
      <c r="U237" s="190"/>
      <c r="V237" s="191"/>
      <c r="W237" s="191"/>
      <c r="X237" s="90"/>
      <c r="Z237" s="17"/>
      <c r="AA237" s="17">
        <f>IFERROR(IF('3c. Inputs'!E244&lt;&gt;"",'3c. Inputs'!E244,0),0)</f>
        <v>0</v>
      </c>
      <c r="AC237" s="18">
        <v>0</v>
      </c>
      <c r="AD237" s="18"/>
      <c r="AV237" s="80" t="s">
        <v>817</v>
      </c>
    </row>
    <row r="238" spans="2:48">
      <c r="R238" s="190">
        <f>IFERROR(IF('4. KSM Capabilities'!F246&lt;&gt;"",'4. KSM Capabilities'!C246,0),0)</f>
        <v>0</v>
      </c>
      <c r="U238" s="190"/>
      <c r="V238" s="191"/>
      <c r="W238" s="191"/>
      <c r="X238" s="90"/>
      <c r="Z238" s="17"/>
      <c r="AA238" s="17">
        <f>IFERROR(IF('3c. Inputs'!E245&lt;&gt;"",'3c. Inputs'!E245,0),0)</f>
        <v>0</v>
      </c>
      <c r="AC238" s="18">
        <v>0</v>
      </c>
      <c r="AD238" s="18"/>
    </row>
    <row r="239" spans="2:48">
      <c r="R239" s="190">
        <f>IFERROR(IF('4. KSM Capabilities'!F247&lt;&gt;"",'4. KSM Capabilities'!C247,0),0)</f>
        <v>0</v>
      </c>
      <c r="U239" s="190"/>
      <c r="V239" s="191"/>
      <c r="W239" s="191"/>
      <c r="X239" s="90"/>
      <c r="Z239" s="17"/>
      <c r="AA239" s="17">
        <f>IFERROR(IF('3c. Inputs'!E246&lt;&gt;"",'3c. Inputs'!E246,0),0)</f>
        <v>0</v>
      </c>
      <c r="AC239" s="18">
        <v>0</v>
      </c>
      <c r="AD239" s="18"/>
    </row>
    <row r="240" spans="2:48">
      <c r="R240" s="190">
        <f>IFERROR(IF('4. KSM Capabilities'!F248&lt;&gt;"",'4. KSM Capabilities'!C248,0),0)</f>
        <v>0</v>
      </c>
      <c r="U240" s="190"/>
      <c r="V240" s="191"/>
      <c r="W240" s="191"/>
      <c r="X240" s="90"/>
      <c r="Z240" s="17"/>
      <c r="AA240" s="17">
        <f>IFERROR(IF('3c. Inputs'!E247&lt;&gt;"",'3c. Inputs'!E247,0),0)</f>
        <v>0</v>
      </c>
      <c r="AC240" s="18">
        <v>0</v>
      </c>
      <c r="AD240" s="18"/>
    </row>
    <row r="241" spans="18:30">
      <c r="R241" s="190">
        <f>IFERROR(IF('4. KSM Capabilities'!F249&lt;&gt;"",'4. KSM Capabilities'!C249,0),0)</f>
        <v>0</v>
      </c>
      <c r="U241" s="190"/>
      <c r="V241" s="191"/>
      <c r="W241" s="191"/>
      <c r="X241" s="90"/>
      <c r="Z241" s="17"/>
      <c r="AA241" s="17">
        <f>IFERROR(IF('3c. Inputs'!E248&lt;&gt;"",'3c. Inputs'!E248,0),0)</f>
        <v>0</v>
      </c>
      <c r="AC241" s="18">
        <v>0</v>
      </c>
      <c r="AD241" s="18"/>
    </row>
    <row r="242" spans="18:30">
      <c r="R242" s="190">
        <f>IFERROR(IF('4. KSM Capabilities'!F250&lt;&gt;"",'4. KSM Capabilities'!C250,0),0)</f>
        <v>0</v>
      </c>
      <c r="U242" s="190"/>
      <c r="V242" s="191"/>
      <c r="W242" s="191"/>
      <c r="X242" s="90"/>
      <c r="Z242" s="17"/>
      <c r="AA242" s="17">
        <f>IFERROR(IF('3c. Inputs'!E249&lt;&gt;"",'3c. Inputs'!E249,0),0)</f>
        <v>0</v>
      </c>
      <c r="AC242" s="18">
        <v>0</v>
      </c>
      <c r="AD242" s="18"/>
    </row>
    <row r="243" spans="18:30">
      <c r="R243" s="190">
        <f>IFERROR(IF('4. KSM Capabilities'!F251&lt;&gt;"",'4. KSM Capabilities'!C251,0),0)</f>
        <v>0</v>
      </c>
      <c r="U243" s="190"/>
      <c r="V243" s="191"/>
      <c r="W243" s="191"/>
      <c r="X243" s="90"/>
      <c r="Z243" s="17"/>
      <c r="AA243" s="17">
        <f>IFERROR(IF('3c. Inputs'!E250&lt;&gt;"",'3c. Inputs'!E250,0),0)</f>
        <v>0</v>
      </c>
      <c r="AC243" s="18">
        <v>0</v>
      </c>
      <c r="AD243" s="18"/>
    </row>
    <row r="244" spans="18:30">
      <c r="R244" s="190">
        <f>IFERROR(IF('4. KSM Capabilities'!F252&lt;&gt;"",'4. KSM Capabilities'!C252,0),0)</f>
        <v>0</v>
      </c>
      <c r="U244" s="190"/>
      <c r="V244" s="191"/>
      <c r="W244" s="191"/>
      <c r="X244" s="90"/>
      <c r="Z244" s="17"/>
      <c r="AA244" s="17">
        <f>IFERROR(IF('3c. Inputs'!E251&lt;&gt;"",'3c. Inputs'!E251,0),0)</f>
        <v>0</v>
      </c>
      <c r="AC244" s="18">
        <v>0</v>
      </c>
      <c r="AD244" s="18"/>
    </row>
    <row r="245" spans="18:30">
      <c r="R245" s="190">
        <f>IFERROR(IF('4. KSM Capabilities'!F253&lt;&gt;"",'4. KSM Capabilities'!C253,0),0)</f>
        <v>0</v>
      </c>
      <c r="U245" s="190"/>
      <c r="V245" s="191"/>
      <c r="W245" s="191"/>
      <c r="X245" s="90"/>
      <c r="Z245" s="17"/>
      <c r="AA245" s="17">
        <f>IFERROR(IF('3c. Inputs'!E252&lt;&gt;"",'3c. Inputs'!E252,0),0)</f>
        <v>0</v>
      </c>
      <c r="AC245" s="18">
        <v>0</v>
      </c>
      <c r="AD245" s="18"/>
    </row>
    <row r="246" spans="18:30">
      <c r="R246" s="190">
        <f>IFERROR(IF('4. KSM Capabilities'!F254&lt;&gt;"",'4. KSM Capabilities'!C254,0),0)</f>
        <v>0</v>
      </c>
      <c r="U246" s="190"/>
      <c r="V246" s="191"/>
      <c r="W246" s="191"/>
      <c r="X246" s="90"/>
      <c r="Z246" s="17"/>
      <c r="AA246" s="17">
        <f>IFERROR(IF('3c. Inputs'!E253&lt;&gt;"",'3c. Inputs'!E253,0),0)</f>
        <v>0</v>
      </c>
      <c r="AC246" s="18">
        <v>0</v>
      </c>
      <c r="AD246" s="18"/>
    </row>
    <row r="247" spans="18:30">
      <c r="R247" s="190">
        <f>IFERROR(IF('4. KSM Capabilities'!F255&lt;&gt;"",'4. KSM Capabilities'!C255,0),0)</f>
        <v>0</v>
      </c>
      <c r="U247" s="190"/>
      <c r="V247" s="191"/>
      <c r="W247" s="191"/>
      <c r="X247" s="90"/>
      <c r="Z247" s="17"/>
      <c r="AA247" s="17">
        <f>IFERROR(IF('3c. Inputs'!E254&lt;&gt;"",'3c. Inputs'!E254,0),0)</f>
        <v>0</v>
      </c>
      <c r="AC247" s="18">
        <v>0</v>
      </c>
      <c r="AD247" s="18"/>
    </row>
    <row r="248" spans="18:30">
      <c r="R248" s="190">
        <f>IFERROR(IF('4. KSM Capabilities'!F256&lt;&gt;"",'4. KSM Capabilities'!C256,0),0)</f>
        <v>0</v>
      </c>
      <c r="U248" s="190"/>
      <c r="V248" s="191"/>
      <c r="W248" s="191"/>
      <c r="X248" s="90"/>
      <c r="Z248" s="17"/>
      <c r="AA248" s="17">
        <f>IFERROR(IF('3c. Inputs'!E255&lt;&gt;"",'3c. Inputs'!E255,0),0)</f>
        <v>0</v>
      </c>
      <c r="AC248" s="18">
        <v>0</v>
      </c>
      <c r="AD248" s="18"/>
    </row>
    <row r="249" spans="18:30">
      <c r="R249" s="190">
        <f>IFERROR(IF('4. KSM Capabilities'!F257&lt;&gt;"",'4. KSM Capabilities'!C257,0),0)</f>
        <v>0</v>
      </c>
      <c r="U249" s="190"/>
      <c r="V249" s="191"/>
      <c r="W249" s="191"/>
      <c r="X249" s="90"/>
      <c r="Z249" s="17"/>
      <c r="AA249" s="17">
        <f>IFERROR(IF('3c. Inputs'!E256&lt;&gt;"",'3c. Inputs'!E256,0),0)</f>
        <v>0</v>
      </c>
      <c r="AC249" s="18">
        <v>0</v>
      </c>
      <c r="AD249" s="18"/>
    </row>
    <row r="250" spans="18:30">
      <c r="R250" s="190">
        <f>IFERROR(IF('4. KSM Capabilities'!F258&lt;&gt;"",'4. KSM Capabilities'!C258,0),0)</f>
        <v>0</v>
      </c>
      <c r="U250" s="190"/>
      <c r="V250" s="191"/>
      <c r="W250" s="191"/>
      <c r="X250" s="90"/>
      <c r="Z250" s="17"/>
      <c r="AA250" s="17">
        <f>IFERROR(IF('3c. Inputs'!E257&lt;&gt;"",'3c. Inputs'!E257,0),0)</f>
        <v>0</v>
      </c>
      <c r="AC250" s="18">
        <v>0</v>
      </c>
      <c r="AD250" s="18"/>
    </row>
    <row r="251" spans="18:30">
      <c r="R251" s="190">
        <f>IFERROR(IF('4. KSM Capabilities'!F259&lt;&gt;"",'4. KSM Capabilities'!C259,0),0)</f>
        <v>0</v>
      </c>
      <c r="U251" s="190"/>
      <c r="V251" s="191"/>
      <c r="W251" s="191"/>
      <c r="X251" s="90"/>
      <c r="Z251" s="17"/>
      <c r="AA251" s="17">
        <f>IFERROR(IF('3c. Inputs'!E258&lt;&gt;"",'3c. Inputs'!E258,0),0)</f>
        <v>0</v>
      </c>
      <c r="AC251" s="18">
        <v>0</v>
      </c>
      <c r="AD251" s="18"/>
    </row>
    <row r="252" spans="18:30">
      <c r="R252" s="190">
        <f>IFERROR(IF('4. KSM Capabilities'!F260&lt;&gt;"",'4. KSM Capabilities'!C260,0),0)</f>
        <v>0</v>
      </c>
      <c r="U252" s="190"/>
      <c r="V252" s="191"/>
      <c r="W252" s="191"/>
      <c r="Z252" s="170"/>
      <c r="AA252" s="169"/>
      <c r="AC252" s="18">
        <v>0</v>
      </c>
      <c r="AD252" s="18"/>
    </row>
    <row r="253" spans="18:30">
      <c r="R253" s="190">
        <f>IFERROR(IF('4. KSM Capabilities'!F261&lt;&gt;"",'4. KSM Capabilities'!C261,0),0)</f>
        <v>0</v>
      </c>
      <c r="U253" s="190"/>
      <c r="V253" s="191"/>
      <c r="W253" s="191"/>
      <c r="Z253" s="170"/>
      <c r="AA253" s="169"/>
      <c r="AC253" s="18">
        <v>0</v>
      </c>
      <c r="AD253" s="18"/>
    </row>
    <row r="254" spans="18:30">
      <c r="R254" s="190">
        <f>IFERROR(IF('4. KSM Capabilities'!F262&lt;&gt;"",'4. KSM Capabilities'!C262,0),0)</f>
        <v>0</v>
      </c>
      <c r="U254" s="190"/>
      <c r="V254" s="191"/>
      <c r="W254" s="191"/>
      <c r="Z254" s="170"/>
      <c r="AA254" s="169"/>
      <c r="AC254" s="18">
        <v>0</v>
      </c>
      <c r="AD254" s="18"/>
    </row>
    <row r="255" spans="18:30">
      <c r="R255" s="190">
        <f>IFERROR(IF('4. KSM Capabilities'!F263&lt;&gt;"",'4. KSM Capabilities'!C263,0),0)</f>
        <v>0</v>
      </c>
      <c r="U255" s="190"/>
      <c r="V255" s="191"/>
      <c r="W255" s="191"/>
      <c r="Z255" s="170"/>
      <c r="AA255" s="169"/>
      <c r="AC255" s="18">
        <v>0</v>
      </c>
      <c r="AD255" s="18"/>
    </row>
    <row r="256" spans="18:30">
      <c r="R256" s="190">
        <f>IFERROR(IF('4. KSM Capabilities'!F264&lt;&gt;"",'4. KSM Capabilities'!C264,0),0)</f>
        <v>0</v>
      </c>
      <c r="U256" s="190"/>
      <c r="V256" s="191"/>
      <c r="W256" s="191"/>
      <c r="Z256" s="170"/>
      <c r="AA256" s="169"/>
      <c r="AC256" s="18">
        <v>0</v>
      </c>
      <c r="AD256" s="18"/>
    </row>
    <row r="257" spans="18:30">
      <c r="R257" s="190">
        <f>IFERROR(IF('4. KSM Capabilities'!F265&lt;&gt;"",'4. KSM Capabilities'!C265,0),0)</f>
        <v>0</v>
      </c>
      <c r="U257" s="190"/>
      <c r="V257" s="191"/>
      <c r="W257" s="191"/>
      <c r="AC257" s="18">
        <v>0</v>
      </c>
      <c r="AD257" s="18"/>
    </row>
    <row r="258" spans="18:30">
      <c r="R258" s="190">
        <f>IFERROR(IF('4. KSM Capabilities'!F266&lt;&gt;"",'4. KSM Capabilities'!C266,0),0)</f>
        <v>0</v>
      </c>
      <c r="U258" s="190"/>
      <c r="V258" s="191"/>
      <c r="W258" s="191"/>
      <c r="AC258" s="18">
        <v>0</v>
      </c>
      <c r="AD258" s="18"/>
    </row>
    <row r="259" spans="18:30">
      <c r="R259" s="190">
        <f>IFERROR(IF('4. KSM Capabilities'!F267&lt;&gt;"",'4. KSM Capabilities'!C267,0),0)</f>
        <v>0</v>
      </c>
      <c r="U259" s="190"/>
      <c r="V259" s="191"/>
      <c r="W259" s="191"/>
      <c r="AC259" s="18">
        <v>0</v>
      </c>
      <c r="AD259" s="18"/>
    </row>
    <row r="260" spans="18:30">
      <c r="R260" s="190">
        <f>IFERROR(IF('4. KSM Capabilities'!F268&lt;&gt;"",'4. KSM Capabilities'!C268,0),0)</f>
        <v>0</v>
      </c>
      <c r="U260" s="190"/>
      <c r="V260" s="191"/>
      <c r="W260" s="191"/>
      <c r="AC260" s="18">
        <v>0</v>
      </c>
      <c r="AD260" s="18"/>
    </row>
    <row r="261" spans="18:30">
      <c r="R261" s="190">
        <f>IFERROR(IF('4. KSM Capabilities'!F269&lt;&gt;"",'4. KSM Capabilities'!D269,0),0)</f>
        <v>0</v>
      </c>
      <c r="U261" s="190"/>
      <c r="V261" s="191"/>
      <c r="W261" s="191"/>
      <c r="AC261" s="18">
        <v>0</v>
      </c>
      <c r="AD261" s="18"/>
    </row>
    <row r="262" spans="18:30">
      <c r="R262" s="190">
        <f>IFERROR(IF('4. KSM Capabilities'!F270&lt;&gt;"",'4. KSM Capabilities'!D270,0),0)</f>
        <v>0</v>
      </c>
      <c r="U262" s="190"/>
      <c r="V262" s="191"/>
      <c r="W262" s="191"/>
      <c r="AC262" s="18">
        <v>0</v>
      </c>
      <c r="AD262" s="18"/>
    </row>
    <row r="263" spans="18:30">
      <c r="R263" s="190">
        <f>IFERROR(IF('4. KSM Capabilities'!F271&lt;&gt;"",'4. KSM Capabilities'!D271,0),0)</f>
        <v>0</v>
      </c>
      <c r="U263" s="190"/>
      <c r="V263" s="191"/>
      <c r="W263" s="191"/>
      <c r="AC263" s="18">
        <v>0</v>
      </c>
      <c r="AD263" s="18"/>
    </row>
    <row r="264" spans="18:30">
      <c r="R264" s="190">
        <f>IFERROR(IF('4. KSM Capabilities'!F272&lt;&gt;"",'4. KSM Capabilities'!D272,0),0)</f>
        <v>0</v>
      </c>
      <c r="U264" s="190"/>
      <c r="V264" s="191"/>
      <c r="W264" s="191"/>
      <c r="AC264" s="18">
        <v>0</v>
      </c>
      <c r="AD264" s="18"/>
    </row>
    <row r="265" spans="18:30">
      <c r="R265" s="190">
        <f>IFERROR(IF('4. KSM Capabilities'!F273&lt;&gt;"",'4. KSM Capabilities'!D273,0),0)</f>
        <v>0</v>
      </c>
      <c r="U265" s="190"/>
      <c r="V265" s="191"/>
      <c r="W265" s="191"/>
      <c r="AC265" s="18">
        <v>0</v>
      </c>
      <c r="AD265" s="18"/>
    </row>
    <row r="266" spans="18:30">
      <c r="R266" s="190">
        <f>IFERROR(IF('4. KSM Capabilities'!F274&lt;&gt;"",'4. KSM Capabilities'!D274,0),0)</f>
        <v>0</v>
      </c>
      <c r="U266" s="190"/>
      <c r="V266" s="191"/>
      <c r="W266" s="191"/>
      <c r="AC266" s="18">
        <v>0</v>
      </c>
      <c r="AD266" s="18"/>
    </row>
    <row r="267" spans="18:30">
      <c r="R267" s="190">
        <f>IFERROR(IF('4. KSM Capabilities'!F275&lt;&gt;"",'4. KSM Capabilities'!D275,0),0)</f>
        <v>0</v>
      </c>
      <c r="U267" s="190"/>
      <c r="V267" s="191"/>
      <c r="W267" s="191"/>
      <c r="AC267" s="18">
        <v>0</v>
      </c>
      <c r="AD267" s="18"/>
    </row>
    <row r="268" spans="18:30">
      <c r="R268" s="190">
        <f>IFERROR(IF('4. KSM Capabilities'!F276&lt;&gt;"",'4. KSM Capabilities'!D276,0),0)</f>
        <v>0</v>
      </c>
      <c r="U268" s="190"/>
      <c r="V268" s="191"/>
      <c r="W268" s="191"/>
      <c r="AC268" s="18">
        <v>0</v>
      </c>
      <c r="AD268" s="18"/>
    </row>
    <row r="269" spans="18:30">
      <c r="R269" s="190">
        <f>IFERROR(IF('4. KSM Capabilities'!F277&lt;&gt;"",'4. KSM Capabilities'!D277,0),0)</f>
        <v>0</v>
      </c>
      <c r="U269" s="190"/>
      <c r="V269" s="191"/>
      <c r="W269" s="191"/>
      <c r="AC269" s="18">
        <v>0</v>
      </c>
      <c r="AD269" s="18"/>
    </row>
    <row r="270" spans="18:30">
      <c r="R270" s="190">
        <f>IFERROR(IF('4. KSM Capabilities'!F278&lt;&gt;"",'4. KSM Capabilities'!D278,0),0)</f>
        <v>0</v>
      </c>
      <c r="U270" s="190"/>
      <c r="V270" s="191"/>
      <c r="W270" s="191"/>
      <c r="AC270" s="18">
        <v>0</v>
      </c>
      <c r="AD270" s="18"/>
    </row>
    <row r="271" spans="18:30">
      <c r="R271" s="190">
        <f>IFERROR(IF('4. KSM Capabilities'!F279&lt;&gt;"",'4. KSM Capabilities'!D279,0),0)</f>
        <v>0</v>
      </c>
      <c r="U271" s="190"/>
      <c r="V271" s="191"/>
      <c r="W271" s="191"/>
      <c r="AC271" s="18">
        <v>0</v>
      </c>
      <c r="AD271" s="18"/>
    </row>
    <row r="272" spans="18:30">
      <c r="R272" s="190">
        <f>IFERROR(IF('4. KSM Capabilities'!F280&lt;&gt;"",'4. KSM Capabilities'!D280,0),0)</f>
        <v>0</v>
      </c>
      <c r="U272" s="190"/>
      <c r="V272" s="191"/>
      <c r="W272" s="191"/>
      <c r="AC272" s="18">
        <v>0</v>
      </c>
      <c r="AD272" s="18"/>
    </row>
    <row r="273" spans="18:30">
      <c r="R273" s="190">
        <f>IFERROR(IF('4. KSM Capabilities'!F281&lt;&gt;"",'4. KSM Capabilities'!D281,0),0)</f>
        <v>0</v>
      </c>
      <c r="U273" s="190"/>
      <c r="V273" s="191"/>
      <c r="W273" s="191"/>
      <c r="AC273" s="18">
        <v>0</v>
      </c>
      <c r="AD273" s="18"/>
    </row>
    <row r="274" spans="18:30">
      <c r="R274" s="190">
        <f>IFERROR(IF('4. KSM Capabilities'!F282&lt;&gt;"",'4. KSM Capabilities'!D282,0),0)</f>
        <v>0</v>
      </c>
      <c r="U274" s="190"/>
      <c r="V274" s="191"/>
      <c r="W274" s="191"/>
      <c r="AC274" s="18">
        <v>0</v>
      </c>
      <c r="AD274" s="18"/>
    </row>
    <row r="275" spans="18:30">
      <c r="R275" s="190">
        <f>IFERROR(IF('4. KSM Capabilities'!F283&lt;&gt;"",'4. KSM Capabilities'!D283,0),0)</f>
        <v>0</v>
      </c>
      <c r="U275" s="190"/>
      <c r="V275" s="191"/>
      <c r="W275" s="191"/>
      <c r="AC275" s="18">
        <v>0</v>
      </c>
      <c r="AD275" s="18"/>
    </row>
    <row r="276" spans="18:30">
      <c r="R276" s="190">
        <f>IFERROR(IF('4. KSM Capabilities'!F284&lt;&gt;"",'4. KSM Capabilities'!D284,0),0)</f>
        <v>0</v>
      </c>
      <c r="U276" s="190"/>
      <c r="V276" s="191"/>
      <c r="W276" s="191"/>
      <c r="AC276" s="18">
        <v>0</v>
      </c>
      <c r="AD276" s="18"/>
    </row>
    <row r="277" spans="18:30">
      <c r="R277" s="190">
        <f>IFERROR(IF('4. KSM Capabilities'!F285&lt;&gt;"",'4. KSM Capabilities'!D285,0),0)</f>
        <v>0</v>
      </c>
      <c r="U277" s="190"/>
      <c r="V277" s="191"/>
      <c r="W277" s="191"/>
      <c r="AC277" s="18">
        <v>0</v>
      </c>
      <c r="AD277" s="18"/>
    </row>
    <row r="278" spans="18:30">
      <c r="R278" s="190">
        <f>IFERROR(IF('4. KSM Capabilities'!F286&lt;&gt;"",'4. KSM Capabilities'!D286,0),0)</f>
        <v>0</v>
      </c>
      <c r="U278" s="190"/>
      <c r="V278" s="191"/>
      <c r="W278" s="191"/>
      <c r="AC278" s="18">
        <v>0</v>
      </c>
      <c r="AD278" s="18"/>
    </row>
    <row r="279" spans="18:30">
      <c r="R279" s="190">
        <f>IFERROR(IF('4. KSM Capabilities'!F287&lt;&gt;"",'4. KSM Capabilities'!D287,0),0)</f>
        <v>0</v>
      </c>
      <c r="U279" s="190"/>
      <c r="V279" s="191"/>
      <c r="W279" s="191"/>
      <c r="AC279" s="18">
        <v>0</v>
      </c>
      <c r="AD279" s="18"/>
    </row>
    <row r="280" spans="18:30">
      <c r="R280" s="190">
        <f>IFERROR(IF('4. KSM Capabilities'!F288&lt;&gt;"",'4. KSM Capabilities'!D288,0),0)</f>
        <v>0</v>
      </c>
      <c r="U280" s="190"/>
      <c r="V280" s="191"/>
      <c r="W280" s="191"/>
      <c r="AC280" s="18">
        <v>0</v>
      </c>
      <c r="AD280" s="18"/>
    </row>
    <row r="281" spans="18:30">
      <c r="R281" s="190">
        <f>IFERROR(IF('4. KSM Capabilities'!F289&lt;&gt;"",'4. KSM Capabilities'!D289,0),0)</f>
        <v>0</v>
      </c>
      <c r="U281" s="190"/>
      <c r="V281" s="191"/>
      <c r="W281" s="191"/>
      <c r="AC281" s="18">
        <v>0</v>
      </c>
      <c r="AD281" s="18"/>
    </row>
    <row r="282" spans="18:30">
      <c r="R282" s="190">
        <f>IFERROR(IF('4. KSM Capabilities'!F290&lt;&gt;"",'4. KSM Capabilities'!D290,0),0)</f>
        <v>0</v>
      </c>
      <c r="U282" s="190"/>
      <c r="V282" s="191"/>
      <c r="W282" s="191"/>
      <c r="AC282" s="18">
        <v>0</v>
      </c>
      <c r="AD282" s="18"/>
    </row>
    <row r="283" spans="18:30">
      <c r="R283" s="190">
        <f>IFERROR(IF('4. KSM Capabilities'!F291&lt;&gt;"",'4. KSM Capabilities'!D291,0),0)</f>
        <v>0</v>
      </c>
      <c r="U283" s="190"/>
      <c r="V283" s="191"/>
      <c r="W283" s="191"/>
      <c r="AC283" s="18">
        <v>0</v>
      </c>
      <c r="AD283" s="18"/>
    </row>
    <row r="284" spans="18:30">
      <c r="R284" s="190">
        <f>IFERROR(IF('4. KSM Capabilities'!F292&lt;&gt;"",'4. KSM Capabilities'!D292,0),0)</f>
        <v>0</v>
      </c>
      <c r="U284" s="190"/>
      <c r="V284" s="191"/>
      <c r="W284" s="191"/>
      <c r="AC284" s="18">
        <v>0</v>
      </c>
      <c r="AD284" s="18"/>
    </row>
    <row r="285" spans="18:30">
      <c r="R285" s="190">
        <f>IFERROR(IF('4. KSM Capabilities'!F293&lt;&gt;"",'4. KSM Capabilities'!D293,0),0)</f>
        <v>0</v>
      </c>
      <c r="U285" s="190"/>
      <c r="V285" s="191"/>
      <c r="W285" s="191"/>
      <c r="AC285" s="18">
        <v>0</v>
      </c>
      <c r="AD285" s="18"/>
    </row>
    <row r="286" spans="18:30">
      <c r="V286" s="191"/>
      <c r="W286" s="191"/>
      <c r="AC286" s="18">
        <v>0</v>
      </c>
      <c r="AD286" s="18"/>
    </row>
    <row r="287" spans="18:30">
      <c r="V287" s="191"/>
      <c r="W287" s="191"/>
      <c r="AC287" s="18">
        <v>0</v>
      </c>
      <c r="AD287" s="18"/>
    </row>
    <row r="288" spans="18:30">
      <c r="V288" s="191"/>
      <c r="W288" s="191"/>
      <c r="AC288" s="18">
        <v>0</v>
      </c>
      <c r="AD288" s="18"/>
    </row>
    <row r="289" spans="22:30">
      <c r="V289" s="191"/>
      <c r="W289" s="191"/>
      <c r="AC289" s="18">
        <v>0</v>
      </c>
      <c r="AD289" s="18"/>
    </row>
    <row r="290" spans="22:30">
      <c r="V290" s="191"/>
      <c r="W290" s="191"/>
      <c r="AC290" s="18">
        <v>0</v>
      </c>
      <c r="AD290" s="18"/>
    </row>
    <row r="291" spans="22:30">
      <c r="V291" s="191"/>
      <c r="W291" s="191"/>
      <c r="AC291" s="18">
        <v>0</v>
      </c>
      <c r="AD291" s="18"/>
    </row>
    <row r="292" spans="22:30">
      <c r="V292" s="191"/>
      <c r="W292" s="191"/>
      <c r="AC292" s="18">
        <v>0</v>
      </c>
      <c r="AD292" s="18"/>
    </row>
    <row r="293" spans="22:30">
      <c r="V293" s="191"/>
      <c r="W293" s="191"/>
      <c r="AC293" s="18">
        <v>0</v>
      </c>
      <c r="AD293" s="18"/>
    </row>
    <row r="294" spans="22:30">
      <c r="V294" s="191"/>
      <c r="W294" s="191"/>
      <c r="AC294" s="18">
        <v>0</v>
      </c>
      <c r="AD294" s="18"/>
    </row>
    <row r="295" spans="22:30">
      <c r="V295" s="191"/>
      <c r="W295" s="191"/>
      <c r="AC295" s="18">
        <v>0</v>
      </c>
      <c r="AD295" s="18"/>
    </row>
    <row r="296" spans="22:30">
      <c r="V296" s="191"/>
      <c r="W296" s="191"/>
      <c r="AC296" s="18">
        <v>0</v>
      </c>
      <c r="AD296" s="18"/>
    </row>
    <row r="297" spans="22:30">
      <c r="V297" s="191"/>
      <c r="W297" s="191"/>
      <c r="AC297" s="18">
        <v>0</v>
      </c>
      <c r="AD297" s="18"/>
    </row>
    <row r="298" spans="22:30">
      <c r="V298" s="191"/>
      <c r="W298" s="191"/>
      <c r="AC298" s="18">
        <v>0</v>
      </c>
      <c r="AD298" s="18"/>
    </row>
    <row r="299" spans="22:30">
      <c r="V299" s="191"/>
      <c r="W299" s="191"/>
      <c r="AC299" s="18">
        <v>0</v>
      </c>
      <c r="AD299" s="18"/>
    </row>
    <row r="300" spans="22:30">
      <c r="V300" s="191"/>
      <c r="W300" s="191"/>
      <c r="AC300" s="18">
        <v>0</v>
      </c>
      <c r="AD300" s="18"/>
    </row>
    <row r="301" spans="22:30">
      <c r="V301" s="191"/>
      <c r="W301" s="191"/>
      <c r="AC301" s="18">
        <v>0</v>
      </c>
      <c r="AD301" s="18"/>
    </row>
    <row r="302" spans="22:30">
      <c r="V302" s="191"/>
      <c r="W302" s="191"/>
      <c r="AC302" s="18">
        <v>0</v>
      </c>
      <c r="AD302" s="18"/>
    </row>
    <row r="303" spans="22:30">
      <c r="V303" s="191"/>
      <c r="W303" s="191"/>
      <c r="AC303" s="18">
        <v>0</v>
      </c>
      <c r="AD303" s="18"/>
    </row>
    <row r="304" spans="22:30">
      <c r="V304" s="191"/>
      <c r="W304" s="191"/>
      <c r="AC304" s="18">
        <v>0</v>
      </c>
      <c r="AD304" s="18"/>
    </row>
    <row r="305" spans="22:30">
      <c r="V305" s="191"/>
      <c r="W305" s="191"/>
      <c r="AC305" s="18">
        <v>0</v>
      </c>
      <c r="AD305" s="18"/>
    </row>
    <row r="306" spans="22:30">
      <c r="V306" s="191"/>
      <c r="W306" s="191"/>
      <c r="AC306" s="18">
        <v>0</v>
      </c>
      <c r="AD306" s="18"/>
    </row>
    <row r="307" spans="22:30">
      <c r="V307" s="191"/>
      <c r="W307" s="191"/>
      <c r="AC307" s="18">
        <v>0</v>
      </c>
      <c r="AD307" s="18"/>
    </row>
    <row r="308" spans="22:30">
      <c r="V308" s="191"/>
      <c r="W308" s="191"/>
      <c r="AC308" s="18">
        <v>0</v>
      </c>
      <c r="AD308" s="18"/>
    </row>
    <row r="309" spans="22:30">
      <c r="V309" s="191"/>
      <c r="W309" s="191"/>
      <c r="AC309" s="18">
        <v>0</v>
      </c>
      <c r="AD309" s="18"/>
    </row>
    <row r="310" spans="22:30">
      <c r="V310" s="191"/>
      <c r="W310" s="191"/>
      <c r="AC310" s="18">
        <v>0</v>
      </c>
      <c r="AD310" s="18"/>
    </row>
    <row r="311" spans="22:30">
      <c r="V311" s="191"/>
      <c r="W311" s="191"/>
      <c r="AC311" s="18">
        <v>0</v>
      </c>
      <c r="AD311" s="18"/>
    </row>
    <row r="312" spans="22:30">
      <c r="V312" s="191"/>
      <c r="W312" s="191"/>
      <c r="AC312" s="18">
        <v>0</v>
      </c>
      <c r="AD312" s="18"/>
    </row>
    <row r="313" spans="22:30">
      <c r="V313" s="191"/>
      <c r="W313" s="191"/>
      <c r="AC313" s="18">
        <v>0</v>
      </c>
      <c r="AD313" s="18"/>
    </row>
    <row r="314" spans="22:30">
      <c r="V314" s="191"/>
      <c r="W314" s="191"/>
      <c r="AC314" s="18">
        <v>0</v>
      </c>
      <c r="AD314" s="18"/>
    </row>
    <row r="315" spans="22:30">
      <c r="V315" s="191"/>
      <c r="W315" s="191"/>
      <c r="AC315" s="18">
        <v>0</v>
      </c>
      <c r="AD315" s="18"/>
    </row>
    <row r="316" spans="22:30">
      <c r="V316" s="191"/>
      <c r="W316" s="191"/>
      <c r="AC316" s="18">
        <v>0</v>
      </c>
      <c r="AD316" s="18"/>
    </row>
    <row r="317" spans="22:30">
      <c r="V317" s="191"/>
      <c r="W317" s="191"/>
      <c r="AC317" s="18">
        <v>0</v>
      </c>
      <c r="AD317" s="18"/>
    </row>
    <row r="318" spans="22:30">
      <c r="V318" s="191"/>
      <c r="W318" s="191"/>
      <c r="AC318" s="18">
        <v>0</v>
      </c>
      <c r="AD318" s="18"/>
    </row>
    <row r="319" spans="22:30">
      <c r="V319" s="191"/>
      <c r="W319" s="191"/>
      <c r="AC319" s="18">
        <v>0</v>
      </c>
      <c r="AD319" s="18"/>
    </row>
    <row r="320" spans="22:30">
      <c r="V320" s="191"/>
      <c r="W320" s="191"/>
      <c r="AC320" s="18">
        <v>0</v>
      </c>
      <c r="AD320" s="18"/>
    </row>
    <row r="321" spans="22:30">
      <c r="V321" s="191"/>
      <c r="W321" s="191"/>
      <c r="AC321" s="18">
        <v>0</v>
      </c>
      <c r="AD321" s="18"/>
    </row>
    <row r="322" spans="22:30">
      <c r="V322" s="191"/>
      <c r="W322" s="191"/>
      <c r="AC322" s="18">
        <v>0</v>
      </c>
      <c r="AD322" s="18"/>
    </row>
    <row r="323" spans="22:30">
      <c r="V323" s="191"/>
      <c r="W323" s="191"/>
      <c r="AC323" s="18">
        <v>0</v>
      </c>
      <c r="AD323" s="18"/>
    </row>
    <row r="324" spans="22:30">
      <c r="V324" s="191"/>
      <c r="W324" s="191"/>
      <c r="AC324" s="18">
        <v>0</v>
      </c>
      <c r="AD324" s="18"/>
    </row>
    <row r="325" spans="22:30">
      <c r="V325" s="191"/>
      <c r="W325" s="191"/>
      <c r="AC325" s="18">
        <v>0</v>
      </c>
      <c r="AD325" s="18"/>
    </row>
    <row r="326" spans="22:30">
      <c r="V326" s="191"/>
      <c r="W326" s="191"/>
      <c r="AC326" s="18">
        <v>0</v>
      </c>
      <c r="AD326" s="18"/>
    </row>
    <row r="327" spans="22:30">
      <c r="V327" s="191"/>
      <c r="W327" s="191"/>
      <c r="AC327" s="18">
        <v>0</v>
      </c>
      <c r="AD327" s="18"/>
    </row>
    <row r="328" spans="22:30">
      <c r="V328" s="191"/>
      <c r="W328" s="191"/>
      <c r="AC328" s="18">
        <v>0</v>
      </c>
      <c r="AD328" s="18"/>
    </row>
    <row r="329" spans="22:30">
      <c r="V329" s="191"/>
      <c r="W329" s="191"/>
      <c r="AC329" s="18">
        <v>0</v>
      </c>
      <c r="AD329" s="18"/>
    </row>
    <row r="330" spans="22:30">
      <c r="V330" s="191"/>
      <c r="W330" s="191"/>
      <c r="AC330" s="18">
        <v>0</v>
      </c>
      <c r="AD330" s="18"/>
    </row>
    <row r="331" spans="22:30">
      <c r="V331" s="191"/>
      <c r="W331" s="191"/>
      <c r="AC331" s="18">
        <v>0</v>
      </c>
      <c r="AD331" s="18"/>
    </row>
    <row r="332" spans="22:30">
      <c r="V332" s="191"/>
      <c r="W332" s="191"/>
      <c r="AC332" s="18">
        <v>0</v>
      </c>
      <c r="AD332" s="18"/>
    </row>
    <row r="333" spans="22:30">
      <c r="V333" s="191"/>
      <c r="W333" s="191"/>
      <c r="AC333" s="18">
        <v>0</v>
      </c>
      <c r="AD333" s="18"/>
    </row>
    <row r="334" spans="22:30">
      <c r="V334" s="191"/>
      <c r="W334" s="191"/>
      <c r="AC334" s="18">
        <v>0</v>
      </c>
      <c r="AD334" s="18"/>
    </row>
    <row r="335" spans="22:30">
      <c r="V335" s="191"/>
      <c r="W335" s="191"/>
    </row>
    <row r="336" spans="22:30">
      <c r="V336" s="191"/>
      <c r="W336" s="191"/>
    </row>
    <row r="337" spans="22:23">
      <c r="V337" s="191"/>
      <c r="W337" s="191"/>
    </row>
    <row r="338" spans="22:23">
      <c r="V338" s="191"/>
      <c r="W338" s="191"/>
    </row>
    <row r="339" spans="22:23">
      <c r="V339" s="191"/>
      <c r="W339" s="191"/>
    </row>
    <row r="340" spans="22:23">
      <c r="V340" s="191"/>
      <c r="W340" s="191"/>
    </row>
    <row r="341" spans="22:23">
      <c r="V341" s="191"/>
      <c r="W341" s="191"/>
    </row>
    <row r="342" spans="22:23">
      <c r="V342" s="191"/>
      <c r="W342" s="191"/>
    </row>
    <row r="343" spans="22:23">
      <c r="V343" s="191"/>
      <c r="W343" s="191"/>
    </row>
    <row r="344" spans="22:23">
      <c r="V344" s="191"/>
      <c r="W344" s="191"/>
    </row>
    <row r="345" spans="22:23">
      <c r="V345" s="191"/>
      <c r="W345" s="191"/>
    </row>
    <row r="346" spans="22:23">
      <c r="V346" s="191"/>
      <c r="W346" s="191"/>
    </row>
    <row r="347" spans="22:23">
      <c r="V347" s="191"/>
      <c r="W347" s="191"/>
    </row>
    <row r="348" spans="22:23">
      <c r="V348" s="191"/>
      <c r="W348" s="191"/>
    </row>
    <row r="349" spans="22:23">
      <c r="V349" s="191"/>
      <c r="W349" s="191"/>
    </row>
    <row r="350" spans="22:23">
      <c r="V350" s="191"/>
      <c r="W350" s="191"/>
    </row>
    <row r="351" spans="22:23">
      <c r="V351" s="191"/>
      <c r="W351" s="191"/>
    </row>
    <row r="352" spans="22:23">
      <c r="V352" s="191"/>
      <c r="W352" s="191"/>
    </row>
    <row r="353" spans="22:23">
      <c r="V353" s="191"/>
      <c r="W353" s="191"/>
    </row>
    <row r="354" spans="22:23">
      <c r="V354" s="191"/>
      <c r="W354" s="191"/>
    </row>
    <row r="355" spans="22:23">
      <c r="V355" s="191"/>
      <c r="W355" s="191"/>
    </row>
    <row r="356" spans="22:23">
      <c r="V356" s="191"/>
      <c r="W356" s="191"/>
    </row>
    <row r="357" spans="22:23">
      <c r="V357" s="191"/>
      <c r="W357" s="191"/>
    </row>
    <row r="358" spans="22:23">
      <c r="V358" s="191"/>
      <c r="W358" s="191"/>
    </row>
    <row r="359" spans="22:23">
      <c r="V359" s="191"/>
      <c r="W359" s="191"/>
    </row>
    <row r="360" spans="22:23">
      <c r="V360" s="191"/>
      <c r="W360" s="191"/>
    </row>
    <row r="361" spans="22:23">
      <c r="V361" s="191"/>
      <c r="W361" s="191"/>
    </row>
    <row r="362" spans="22:23">
      <c r="V362" s="191"/>
      <c r="W362" s="191"/>
    </row>
    <row r="363" spans="22:23">
      <c r="V363" s="191"/>
      <c r="W363" s="191"/>
    </row>
    <row r="364" spans="22:23">
      <c r="V364" s="191"/>
      <c r="W364" s="191"/>
    </row>
    <row r="365" spans="22:23">
      <c r="V365" s="191"/>
      <c r="W365" s="191"/>
    </row>
    <row r="366" spans="22:23">
      <c r="V366" s="191"/>
      <c r="W366" s="191"/>
    </row>
    <row r="367" spans="22:23">
      <c r="V367" s="191"/>
      <c r="W367" s="191"/>
    </row>
    <row r="368" spans="22:23">
      <c r="V368" s="191"/>
      <c r="W368" s="191"/>
    </row>
  </sheetData>
  <sortState xmlns:xlrd2="http://schemas.microsoft.com/office/spreadsheetml/2017/richdata2" ref="BR2:BR10">
    <sortCondition ref="BR2:BR10"/>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E5A86-64C6-4524-ACA5-72345325E338}">
  <dimension ref="A1:O19"/>
  <sheetViews>
    <sheetView showGridLines="0" zoomScaleNormal="100" workbookViewId="0"/>
  </sheetViews>
  <sheetFormatPr defaultRowHeight="15"/>
  <cols>
    <col min="1" max="1" width="6.5703125" customWidth="1"/>
    <col min="6" max="6" width="14.140625" customWidth="1"/>
    <col min="7" max="7" width="9.140625" customWidth="1"/>
    <col min="14" max="14" width="13.5703125" customWidth="1"/>
  </cols>
  <sheetData>
    <row r="1" spans="1:15" ht="15.75" thickBot="1">
      <c r="A1" s="76"/>
      <c r="B1" s="691"/>
      <c r="C1" s="691"/>
      <c r="D1" s="691"/>
      <c r="E1" s="691"/>
      <c r="F1" s="691"/>
      <c r="G1" s="691"/>
      <c r="H1" s="691"/>
      <c r="I1" s="691"/>
      <c r="J1" s="691"/>
      <c r="K1" s="691"/>
      <c r="L1" s="691"/>
      <c r="M1" s="691"/>
      <c r="N1" s="691"/>
      <c r="O1" s="76"/>
    </row>
    <row r="2" spans="1:15" ht="15.75" thickBot="1">
      <c r="A2" s="76"/>
      <c r="B2" s="704" t="s">
        <v>6</v>
      </c>
      <c r="C2" s="705"/>
      <c r="D2" s="705"/>
      <c r="E2" s="706"/>
      <c r="F2" s="706"/>
      <c r="G2" s="706"/>
      <c r="H2" s="706"/>
      <c r="I2" s="706"/>
      <c r="J2" s="706"/>
      <c r="K2" s="706"/>
      <c r="L2" s="706"/>
      <c r="M2" s="91"/>
      <c r="N2" s="78" t="s">
        <v>0</v>
      </c>
      <c r="O2" s="76"/>
    </row>
    <row r="3" spans="1:15" ht="15.75" thickBot="1">
      <c r="A3" s="76"/>
      <c r="B3" s="707" t="s">
        <v>7</v>
      </c>
      <c r="C3" s="708"/>
      <c r="D3" s="708"/>
      <c r="E3" s="708"/>
      <c r="F3" s="708"/>
      <c r="G3" s="708"/>
      <c r="H3" s="708"/>
      <c r="I3" s="708"/>
      <c r="J3" s="708"/>
      <c r="K3" s="708"/>
      <c r="L3" s="708"/>
      <c r="M3" s="708"/>
      <c r="N3" s="709"/>
      <c r="O3" s="76"/>
    </row>
    <row r="4" spans="1:15" ht="15" customHeight="1">
      <c r="A4" s="76"/>
      <c r="B4" s="722" t="s">
        <v>8</v>
      </c>
      <c r="C4" s="716" t="s">
        <v>1760</v>
      </c>
      <c r="D4" s="717"/>
      <c r="E4" s="717"/>
      <c r="F4" s="717"/>
      <c r="G4" s="717"/>
      <c r="H4" s="717"/>
      <c r="I4" s="717"/>
      <c r="J4" s="717"/>
      <c r="K4" s="717"/>
      <c r="L4" s="717"/>
      <c r="M4" s="717"/>
      <c r="N4" s="718"/>
      <c r="O4" s="76"/>
    </row>
    <row r="5" spans="1:15" s="289" customFormat="1">
      <c r="A5" s="76"/>
      <c r="B5" s="723"/>
      <c r="C5" s="719"/>
      <c r="D5" s="720"/>
      <c r="E5" s="720"/>
      <c r="F5" s="720"/>
      <c r="G5" s="720"/>
      <c r="H5" s="720"/>
      <c r="I5" s="720"/>
      <c r="J5" s="720"/>
      <c r="K5" s="720"/>
      <c r="L5" s="720"/>
      <c r="M5" s="720"/>
      <c r="N5" s="721"/>
      <c r="O5" s="76"/>
    </row>
    <row r="6" spans="1:15" s="289" customFormat="1">
      <c r="A6" s="76"/>
      <c r="B6" s="723"/>
      <c r="C6" s="719"/>
      <c r="D6" s="720"/>
      <c r="E6" s="720"/>
      <c r="F6" s="720"/>
      <c r="G6" s="720"/>
      <c r="H6" s="720"/>
      <c r="I6" s="720"/>
      <c r="J6" s="720"/>
      <c r="K6" s="720"/>
      <c r="L6" s="720"/>
      <c r="M6" s="720"/>
      <c r="N6" s="721"/>
      <c r="O6" s="76"/>
    </row>
    <row r="7" spans="1:15" s="289" customFormat="1" ht="88.5" customHeight="1">
      <c r="A7" s="76"/>
      <c r="B7" s="723"/>
      <c r="C7" s="719"/>
      <c r="D7" s="720"/>
      <c r="E7" s="720"/>
      <c r="F7" s="720"/>
      <c r="G7" s="720"/>
      <c r="H7" s="720"/>
      <c r="I7" s="720"/>
      <c r="J7" s="720"/>
      <c r="K7" s="720"/>
      <c r="L7" s="720"/>
      <c r="M7" s="720"/>
      <c r="N7" s="721"/>
      <c r="O7" s="76"/>
    </row>
    <row r="8" spans="1:15" s="289" customFormat="1" ht="22.5" customHeight="1">
      <c r="A8" s="76"/>
      <c r="B8" s="723"/>
      <c r="C8" s="719"/>
      <c r="D8" s="720"/>
      <c r="E8" s="720"/>
      <c r="F8" s="720"/>
      <c r="G8" s="720"/>
      <c r="H8" s="720"/>
      <c r="I8" s="720"/>
      <c r="J8" s="720"/>
      <c r="K8" s="720"/>
      <c r="L8" s="720"/>
      <c r="M8" s="720"/>
      <c r="N8" s="721"/>
      <c r="O8" s="76"/>
    </row>
    <row r="9" spans="1:15" s="289" customFormat="1" ht="15" customHeight="1">
      <c r="A9" s="76"/>
      <c r="B9" s="723"/>
      <c r="C9" s="724" t="s">
        <v>1761</v>
      </c>
      <c r="D9" s="725"/>
      <c r="E9" s="725"/>
      <c r="F9" s="725"/>
      <c r="G9" s="594"/>
      <c r="H9" s="594"/>
      <c r="I9" s="594"/>
      <c r="J9" s="594"/>
      <c r="K9" s="594"/>
      <c r="L9" s="594"/>
      <c r="M9" s="594"/>
      <c r="N9" s="595"/>
      <c r="O9" s="76"/>
    </row>
    <row r="10" spans="1:15" s="289" customFormat="1">
      <c r="A10" s="76"/>
      <c r="B10" s="723"/>
      <c r="C10" s="593"/>
      <c r="D10" s="594"/>
      <c r="E10" s="594"/>
      <c r="F10" s="594"/>
      <c r="G10" s="594"/>
      <c r="H10" s="594"/>
      <c r="I10" s="594"/>
      <c r="J10" s="594"/>
      <c r="K10" s="594"/>
      <c r="L10" s="594"/>
      <c r="M10" s="594"/>
      <c r="N10" s="595"/>
      <c r="O10" s="76"/>
    </row>
    <row r="11" spans="1:15" s="289" customFormat="1" ht="42" customHeight="1">
      <c r="A11" s="76"/>
      <c r="B11" s="723"/>
      <c r="C11" s="719" t="s">
        <v>1772</v>
      </c>
      <c r="D11" s="720"/>
      <c r="E11" s="720"/>
      <c r="F11" s="720"/>
      <c r="G11" s="720"/>
      <c r="H11" s="720"/>
      <c r="I11" s="720"/>
      <c r="J11" s="720"/>
      <c r="K11" s="720"/>
      <c r="L11" s="720"/>
      <c r="M11" s="720"/>
      <c r="N11" s="721"/>
      <c r="O11" s="76"/>
    </row>
    <row r="12" spans="1:15" ht="152.1" customHeight="1">
      <c r="A12" s="76"/>
      <c r="B12" s="92" t="s">
        <v>9</v>
      </c>
      <c r="C12" s="710" t="s">
        <v>1574</v>
      </c>
      <c r="D12" s="711"/>
      <c r="E12" s="711"/>
      <c r="F12" s="711"/>
      <c r="G12" s="711"/>
      <c r="H12" s="711"/>
      <c r="I12" s="711"/>
      <c r="J12" s="711"/>
      <c r="K12" s="711"/>
      <c r="L12" s="711"/>
      <c r="M12" s="711"/>
      <c r="N12" s="712"/>
      <c r="O12" s="76"/>
    </row>
    <row r="13" spans="1:15">
      <c r="A13" s="76"/>
      <c r="B13" s="93" t="s">
        <v>10</v>
      </c>
      <c r="C13" s="713" t="s">
        <v>11</v>
      </c>
      <c r="D13" s="714"/>
      <c r="E13" s="714"/>
      <c r="F13" s="714"/>
      <c r="G13" s="714"/>
      <c r="H13" s="714"/>
      <c r="I13" s="714"/>
      <c r="J13" s="714"/>
      <c r="K13" s="714"/>
      <c r="L13" s="714"/>
      <c r="M13" s="714"/>
      <c r="N13" s="715"/>
      <c r="O13" s="76"/>
    </row>
    <row r="14" spans="1:15" ht="58.5" customHeight="1">
      <c r="A14" s="76"/>
      <c r="B14" s="94" t="s">
        <v>12</v>
      </c>
      <c r="C14" s="692" t="s">
        <v>1689</v>
      </c>
      <c r="D14" s="693"/>
      <c r="E14" s="693"/>
      <c r="F14" s="693"/>
      <c r="G14" s="693"/>
      <c r="H14" s="693"/>
      <c r="I14" s="693"/>
      <c r="J14" s="693"/>
      <c r="K14" s="693"/>
      <c r="L14" s="693"/>
      <c r="M14" s="693"/>
      <c r="N14" s="694"/>
      <c r="O14" s="76"/>
    </row>
    <row r="15" spans="1:15" ht="57" customHeight="1">
      <c r="A15" s="76"/>
      <c r="B15" s="95" t="s">
        <v>13</v>
      </c>
      <c r="C15" s="695" t="s">
        <v>861</v>
      </c>
      <c r="D15" s="696"/>
      <c r="E15" s="696"/>
      <c r="F15" s="696"/>
      <c r="G15" s="696"/>
      <c r="H15" s="696"/>
      <c r="I15" s="696"/>
      <c r="J15" s="696"/>
      <c r="K15" s="696"/>
      <c r="L15" s="696"/>
      <c r="M15" s="696"/>
      <c r="N15" s="697"/>
      <c r="O15" s="76"/>
    </row>
    <row r="16" spans="1:15" ht="129" customHeight="1" thickBot="1">
      <c r="A16" s="76"/>
      <c r="B16" s="96" t="s">
        <v>14</v>
      </c>
      <c r="C16" s="698" t="s">
        <v>1850</v>
      </c>
      <c r="D16" s="699"/>
      <c r="E16" s="699"/>
      <c r="F16" s="699"/>
      <c r="G16" s="699"/>
      <c r="H16" s="699"/>
      <c r="I16" s="699"/>
      <c r="J16" s="699"/>
      <c r="K16" s="699"/>
      <c r="L16" s="699"/>
      <c r="M16" s="699"/>
      <c r="N16" s="700"/>
      <c r="O16" s="76"/>
    </row>
    <row r="17" spans="1:15" ht="15.75" thickBot="1">
      <c r="A17" s="76"/>
      <c r="B17" s="701" t="s">
        <v>5</v>
      </c>
      <c r="C17" s="702"/>
      <c r="D17" s="702"/>
      <c r="E17" s="702"/>
      <c r="F17" s="702"/>
      <c r="G17" s="702"/>
      <c r="H17" s="702"/>
      <c r="I17" s="702"/>
      <c r="J17" s="702"/>
      <c r="K17" s="702"/>
      <c r="L17" s="702"/>
      <c r="M17" s="702"/>
      <c r="N17" s="703"/>
      <c r="O17" s="76"/>
    </row>
    <row r="18" spans="1:15">
      <c r="A18" s="76"/>
      <c r="B18" s="76"/>
      <c r="C18" s="76"/>
      <c r="D18" s="76"/>
      <c r="E18" s="76"/>
      <c r="F18" s="76"/>
      <c r="G18" s="76"/>
      <c r="H18" s="76"/>
      <c r="I18" s="76"/>
      <c r="J18" s="76"/>
      <c r="K18" s="76"/>
      <c r="L18" s="76"/>
      <c r="M18" s="76"/>
      <c r="N18" s="76"/>
      <c r="O18" s="76"/>
    </row>
    <row r="19" spans="1:15">
      <c r="A19" s="76"/>
      <c r="B19" s="76"/>
      <c r="C19" s="76"/>
      <c r="D19" s="76"/>
      <c r="E19" s="76"/>
      <c r="F19" s="76"/>
      <c r="G19" s="76"/>
      <c r="H19" s="76"/>
      <c r="I19" s="76"/>
      <c r="J19" s="76"/>
      <c r="K19" s="76"/>
      <c r="L19" s="76"/>
      <c r="M19" s="76"/>
      <c r="N19" s="76"/>
      <c r="O19" s="76"/>
    </row>
  </sheetData>
  <sheetProtection algorithmName="SHA-512" hashValue="SNt1k51rRsLO75ZlQSHvD6g2SRND3kdBXD5llFo+ZQV2CRePiBJhWJBe9huYIca0szH1Nnf2g4TKxSwcJJrtkA==" saltValue="QI2OGUih7eU+stSDbPC6VQ==" spinCount="100000" sheet="1" objects="1" scenarios="1"/>
  <mergeCells count="14">
    <mergeCell ref="B1:N1"/>
    <mergeCell ref="C14:N14"/>
    <mergeCell ref="C15:N15"/>
    <mergeCell ref="C16:N16"/>
    <mergeCell ref="B17:N17"/>
    <mergeCell ref="B2:D2"/>
    <mergeCell ref="E2:L2"/>
    <mergeCell ref="B3:N3"/>
    <mergeCell ref="C12:N12"/>
    <mergeCell ref="C13:N13"/>
    <mergeCell ref="C4:N8"/>
    <mergeCell ref="C11:N11"/>
    <mergeCell ref="B4:B11"/>
    <mergeCell ref="C9:F9"/>
  </mergeCells>
  <hyperlinks>
    <hyperlink ref="N2" location="'IV. Definitions'!A1" display="Next Page" xr:uid="{E63A13FE-E018-43A7-B48E-CF07811A4655}"/>
    <hyperlink ref="B2:D2" location="'II. Table of Contents'!A1" display="Previous Page" xr:uid="{EFA39957-68FA-434A-A7D4-1246BC720AF1}"/>
    <hyperlink ref="C9" r:id="rId1" xr:uid="{8BED56EB-BD1F-49C3-956D-F960C1DFDAFA}"/>
  </hyperlinks>
  <pageMargins left="0.7" right="0.7" top="0.75" bottom="0.75" header="0.3" footer="0.3"/>
  <pageSetup orientation="portrait" horizontalDpi="1200" verticalDpi="120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8F35D-29A4-4288-8C87-4F2F1EED4F5D}">
  <sheetPr>
    <pageSetUpPr fitToPage="1"/>
  </sheetPr>
  <dimension ref="A1:W61"/>
  <sheetViews>
    <sheetView showGridLines="0" zoomScale="80" zoomScaleNormal="80" workbookViewId="0"/>
  </sheetViews>
  <sheetFormatPr defaultColWidth="9.140625" defaultRowHeight="15"/>
  <cols>
    <col min="1" max="1" width="7.42578125" style="5" customWidth="1"/>
    <col min="2" max="2" width="9.140625" style="10"/>
    <col min="3" max="3" width="9.140625" style="5"/>
    <col min="4" max="4" width="26.5703125" style="5" customWidth="1"/>
    <col min="5" max="5" width="9.140625" style="88"/>
    <col min="6" max="6" width="12.140625" style="88" customWidth="1"/>
    <col min="7" max="12" width="9.140625" style="88"/>
    <col min="13" max="13" width="18.42578125" style="88" customWidth="1"/>
    <col min="14" max="14" width="16.5703125" style="88" customWidth="1"/>
    <col min="15" max="15" width="9.140625" style="5"/>
    <col min="16" max="16384" width="9.140625" style="80"/>
  </cols>
  <sheetData>
    <row r="1" spans="1:15" s="289" customFormat="1" ht="15.75" thickBot="1">
      <c r="A1" s="272"/>
      <c r="B1" s="10"/>
      <c r="C1" s="272"/>
      <c r="D1" s="272"/>
      <c r="E1" s="88"/>
      <c r="F1" s="88"/>
      <c r="G1" s="88"/>
      <c r="H1" s="88"/>
      <c r="I1" s="88"/>
      <c r="J1" s="88"/>
      <c r="K1" s="88"/>
      <c r="L1" s="88"/>
      <c r="M1" s="88"/>
      <c r="N1" s="88"/>
      <c r="O1" s="272"/>
    </row>
    <row r="2" spans="1:15" s="5" customFormat="1" ht="13.5" thickBot="1">
      <c r="B2" s="750" t="s">
        <v>6</v>
      </c>
      <c r="C2" s="751"/>
      <c r="D2" s="751"/>
      <c r="E2" s="752"/>
      <c r="F2" s="752"/>
      <c r="G2" s="752"/>
      <c r="H2" s="752"/>
      <c r="I2" s="752"/>
      <c r="J2" s="752"/>
      <c r="K2" s="752"/>
      <c r="L2" s="752"/>
      <c r="M2" s="97"/>
      <c r="N2" s="89" t="s">
        <v>0</v>
      </c>
    </row>
    <row r="3" spans="1:15" s="5" customFormat="1" ht="12.75">
      <c r="B3" s="753" t="s">
        <v>15</v>
      </c>
      <c r="C3" s="754"/>
      <c r="D3" s="754"/>
      <c r="E3" s="754"/>
      <c r="F3" s="754"/>
      <c r="G3" s="754"/>
      <c r="H3" s="754"/>
      <c r="I3" s="754"/>
      <c r="J3" s="754"/>
      <c r="K3" s="754"/>
      <c r="L3" s="754"/>
      <c r="M3" s="754"/>
      <c r="N3" s="755"/>
    </row>
    <row r="4" spans="1:15" s="5" customFormat="1" ht="19.350000000000001" customHeight="1">
      <c r="B4" s="756" t="s">
        <v>16</v>
      </c>
      <c r="C4" s="757"/>
      <c r="D4" s="758"/>
      <c r="E4" s="759" t="s">
        <v>17</v>
      </c>
      <c r="F4" s="757"/>
      <c r="G4" s="757"/>
      <c r="H4" s="757"/>
      <c r="I4" s="757"/>
      <c r="J4" s="757"/>
      <c r="K4" s="757"/>
      <c r="L4" s="757"/>
      <c r="M4" s="757"/>
      <c r="N4" s="760"/>
    </row>
    <row r="5" spans="1:15" s="5" customFormat="1" ht="49.5" customHeight="1">
      <c r="B5" s="730" t="s">
        <v>1492</v>
      </c>
      <c r="C5" s="731"/>
      <c r="D5" s="732"/>
      <c r="E5" s="733" t="s">
        <v>1101</v>
      </c>
      <c r="F5" s="734"/>
      <c r="G5" s="734"/>
      <c r="H5" s="734"/>
      <c r="I5" s="734"/>
      <c r="J5" s="734"/>
      <c r="K5" s="734"/>
      <c r="L5" s="734"/>
      <c r="M5" s="734"/>
      <c r="N5" s="735"/>
    </row>
    <row r="6" spans="1:15" s="272" customFormat="1" ht="42.6" customHeight="1">
      <c r="B6" s="770" t="s">
        <v>1504</v>
      </c>
      <c r="C6" s="771"/>
      <c r="D6" s="772"/>
      <c r="E6" s="773" t="s">
        <v>1564</v>
      </c>
      <c r="F6" s="774"/>
      <c r="G6" s="774"/>
      <c r="H6" s="774"/>
      <c r="I6" s="774"/>
      <c r="J6" s="774"/>
      <c r="K6" s="774"/>
      <c r="L6" s="774"/>
      <c r="M6" s="774"/>
      <c r="N6" s="775"/>
    </row>
    <row r="7" spans="1:15" s="5" customFormat="1" ht="38.1" customHeight="1">
      <c r="B7" s="730" t="s">
        <v>18</v>
      </c>
      <c r="C7" s="731"/>
      <c r="D7" s="732"/>
      <c r="E7" s="733" t="s">
        <v>19</v>
      </c>
      <c r="F7" s="734"/>
      <c r="G7" s="734"/>
      <c r="H7" s="734"/>
      <c r="I7" s="734"/>
      <c r="J7" s="734"/>
      <c r="K7" s="734"/>
      <c r="L7" s="734"/>
      <c r="M7" s="734"/>
      <c r="N7" s="735"/>
    </row>
    <row r="8" spans="1:15" s="5" customFormat="1" ht="38.1" customHeight="1">
      <c r="B8" s="730" t="s">
        <v>117</v>
      </c>
      <c r="C8" s="731"/>
      <c r="D8" s="732"/>
      <c r="E8" s="737" t="s">
        <v>1773</v>
      </c>
      <c r="F8" s="738"/>
      <c r="G8" s="738"/>
      <c r="H8" s="738"/>
      <c r="I8" s="738"/>
      <c r="J8" s="738"/>
      <c r="K8" s="738"/>
      <c r="L8" s="738"/>
      <c r="M8" s="738"/>
      <c r="N8" s="739"/>
    </row>
    <row r="9" spans="1:15" s="272" customFormat="1" ht="30" customHeight="1">
      <c r="B9" s="730" t="s">
        <v>1750</v>
      </c>
      <c r="C9" s="731"/>
      <c r="D9" s="732"/>
      <c r="E9" s="767" t="s">
        <v>1775</v>
      </c>
      <c r="F9" s="768"/>
      <c r="G9" s="768"/>
      <c r="H9" s="768"/>
      <c r="I9" s="768"/>
      <c r="J9" s="768"/>
      <c r="K9" s="768"/>
      <c r="L9" s="768"/>
      <c r="M9" s="768"/>
      <c r="N9" s="769"/>
    </row>
    <row r="10" spans="1:15" s="5" customFormat="1" ht="38.1" customHeight="1">
      <c r="B10" s="730" t="s">
        <v>20</v>
      </c>
      <c r="C10" s="731"/>
      <c r="D10" s="732"/>
      <c r="E10" s="733" t="s">
        <v>21</v>
      </c>
      <c r="F10" s="734"/>
      <c r="G10" s="734"/>
      <c r="H10" s="734"/>
      <c r="I10" s="734"/>
      <c r="J10" s="734"/>
      <c r="K10" s="734"/>
      <c r="L10" s="734"/>
      <c r="M10" s="734"/>
      <c r="N10" s="735"/>
    </row>
    <row r="11" spans="1:15" s="5" customFormat="1" ht="48" customHeight="1">
      <c r="B11" s="730" t="s">
        <v>23</v>
      </c>
      <c r="C11" s="731"/>
      <c r="D11" s="732"/>
      <c r="E11" s="733" t="s">
        <v>24</v>
      </c>
      <c r="F11" s="734"/>
      <c r="G11" s="734"/>
      <c r="H11" s="734"/>
      <c r="I11" s="734"/>
      <c r="J11" s="734"/>
      <c r="K11" s="734"/>
      <c r="L11" s="734"/>
      <c r="M11" s="734"/>
      <c r="N11" s="735"/>
    </row>
    <row r="12" spans="1:15" s="5" customFormat="1" ht="44.1" customHeight="1">
      <c r="B12" s="761" t="s">
        <v>25</v>
      </c>
      <c r="C12" s="762"/>
      <c r="D12" s="763"/>
      <c r="E12" s="746" t="s">
        <v>26</v>
      </c>
      <c r="F12" s="747"/>
      <c r="G12" s="747"/>
      <c r="H12" s="747"/>
      <c r="I12" s="747"/>
      <c r="J12" s="747"/>
      <c r="K12" s="747"/>
      <c r="L12" s="747"/>
      <c r="M12" s="747"/>
      <c r="N12" s="748"/>
    </row>
    <row r="13" spans="1:15" s="5" customFormat="1" ht="18" customHeight="1">
      <c r="B13" s="764"/>
      <c r="C13" s="765"/>
      <c r="D13" s="766"/>
      <c r="E13" s="726" t="s">
        <v>27</v>
      </c>
      <c r="F13" s="727"/>
      <c r="G13" s="727"/>
      <c r="H13" s="728" t="s">
        <v>1263</v>
      </c>
      <c r="I13" s="728"/>
      <c r="J13" s="728"/>
      <c r="K13" s="728"/>
      <c r="L13" s="728"/>
      <c r="M13" s="728"/>
      <c r="N13" s="729"/>
    </row>
    <row r="14" spans="1:15" s="272" customFormat="1" ht="48" customHeight="1">
      <c r="B14" s="730" t="s">
        <v>1285</v>
      </c>
      <c r="C14" s="731"/>
      <c r="D14" s="732"/>
      <c r="E14" s="737" t="s">
        <v>1565</v>
      </c>
      <c r="F14" s="738"/>
      <c r="G14" s="738"/>
      <c r="H14" s="738"/>
      <c r="I14" s="738"/>
      <c r="J14" s="738"/>
      <c r="K14" s="738"/>
      <c r="L14" s="738"/>
      <c r="M14" s="738"/>
      <c r="N14" s="739"/>
    </row>
    <row r="15" spans="1:15" s="5" customFormat="1" ht="60" customHeight="1">
      <c r="B15" s="730" t="s">
        <v>28</v>
      </c>
      <c r="C15" s="731"/>
      <c r="D15" s="732"/>
      <c r="E15" s="733" t="s">
        <v>29</v>
      </c>
      <c r="F15" s="734"/>
      <c r="G15" s="734"/>
      <c r="H15" s="734"/>
      <c r="I15" s="734"/>
      <c r="J15" s="734"/>
      <c r="K15" s="734"/>
      <c r="L15" s="734"/>
      <c r="M15" s="734"/>
      <c r="N15" s="735"/>
    </row>
    <row r="16" spans="1:15" s="5" customFormat="1" ht="30.6" customHeight="1">
      <c r="B16" s="730" t="s">
        <v>30</v>
      </c>
      <c r="C16" s="731"/>
      <c r="D16" s="732"/>
      <c r="E16" s="733" t="s">
        <v>31</v>
      </c>
      <c r="F16" s="734"/>
      <c r="G16" s="734"/>
      <c r="H16" s="734"/>
      <c r="I16" s="734"/>
      <c r="J16" s="734"/>
      <c r="K16" s="734"/>
      <c r="L16" s="734"/>
      <c r="M16" s="734"/>
      <c r="N16" s="735"/>
    </row>
    <row r="17" spans="2:14" s="5" customFormat="1" ht="40.35" customHeight="1">
      <c r="B17" s="730" t="s">
        <v>1102</v>
      </c>
      <c r="C17" s="731"/>
      <c r="D17" s="732"/>
      <c r="E17" s="733" t="s">
        <v>1103</v>
      </c>
      <c r="F17" s="734"/>
      <c r="G17" s="734"/>
      <c r="H17" s="734"/>
      <c r="I17" s="734"/>
      <c r="J17" s="734"/>
      <c r="K17" s="734"/>
      <c r="L17" s="734"/>
      <c r="M17" s="734"/>
      <c r="N17" s="735"/>
    </row>
    <row r="18" spans="2:14" s="5" customFormat="1" ht="40.35" customHeight="1">
      <c r="B18" s="730" t="s">
        <v>859</v>
      </c>
      <c r="C18" s="731"/>
      <c r="D18" s="732"/>
      <c r="E18" s="737" t="s">
        <v>1261</v>
      </c>
      <c r="F18" s="738"/>
      <c r="G18" s="738"/>
      <c r="H18" s="738"/>
      <c r="I18" s="738"/>
      <c r="J18" s="738"/>
      <c r="K18" s="738"/>
      <c r="L18" s="738"/>
      <c r="M18" s="738"/>
      <c r="N18" s="739"/>
    </row>
    <row r="19" spans="2:14" s="5" customFormat="1" ht="31.35" customHeight="1">
      <c r="B19" s="730" t="s">
        <v>32</v>
      </c>
      <c r="C19" s="731"/>
      <c r="D19" s="736"/>
      <c r="E19" s="733" t="s">
        <v>33</v>
      </c>
      <c r="F19" s="734"/>
      <c r="G19" s="734"/>
      <c r="H19" s="734"/>
      <c r="I19" s="734"/>
      <c r="J19" s="734"/>
      <c r="K19" s="734"/>
      <c r="L19" s="734"/>
      <c r="M19" s="734"/>
      <c r="N19" s="735"/>
    </row>
    <row r="20" spans="2:14" s="5" customFormat="1" ht="38.1" customHeight="1">
      <c r="B20" s="730" t="s">
        <v>34</v>
      </c>
      <c r="C20" s="731"/>
      <c r="D20" s="736"/>
      <c r="E20" s="733" t="s">
        <v>35</v>
      </c>
      <c r="F20" s="734"/>
      <c r="G20" s="734"/>
      <c r="H20" s="734"/>
      <c r="I20" s="734"/>
      <c r="J20" s="734"/>
      <c r="K20" s="734"/>
      <c r="L20" s="734"/>
      <c r="M20" s="734"/>
      <c r="N20" s="735"/>
    </row>
    <row r="21" spans="2:14" s="5" customFormat="1" ht="87.6" customHeight="1">
      <c r="B21" s="730" t="s">
        <v>36</v>
      </c>
      <c r="C21" s="731"/>
      <c r="D21" s="736"/>
      <c r="E21" s="733" t="s">
        <v>37</v>
      </c>
      <c r="F21" s="734"/>
      <c r="G21" s="734"/>
      <c r="H21" s="734"/>
      <c r="I21" s="734"/>
      <c r="J21" s="734"/>
      <c r="K21" s="734"/>
      <c r="L21" s="734"/>
      <c r="M21" s="734"/>
      <c r="N21" s="735"/>
    </row>
    <row r="22" spans="2:14" s="5" customFormat="1" ht="39" customHeight="1">
      <c r="B22" s="730" t="s">
        <v>319</v>
      </c>
      <c r="C22" s="731"/>
      <c r="D22" s="732"/>
      <c r="E22" s="737" t="s">
        <v>1566</v>
      </c>
      <c r="F22" s="738"/>
      <c r="G22" s="738"/>
      <c r="H22" s="738"/>
      <c r="I22" s="738"/>
      <c r="J22" s="738"/>
      <c r="K22" s="738"/>
      <c r="L22" s="738"/>
      <c r="M22" s="738"/>
      <c r="N22" s="739"/>
    </row>
    <row r="23" spans="2:14" s="5" customFormat="1" ht="45" customHeight="1">
      <c r="B23" s="730" t="s">
        <v>1222</v>
      </c>
      <c r="C23" s="731"/>
      <c r="D23" s="732"/>
      <c r="E23" s="737" t="s">
        <v>1208</v>
      </c>
      <c r="F23" s="738"/>
      <c r="G23" s="738"/>
      <c r="H23" s="738"/>
      <c r="I23" s="738"/>
      <c r="J23" s="738"/>
      <c r="K23" s="738"/>
      <c r="L23" s="738"/>
      <c r="M23" s="738"/>
      <c r="N23" s="739"/>
    </row>
    <row r="24" spans="2:14" s="5" customFormat="1" ht="47.25" customHeight="1">
      <c r="B24" s="730" t="s">
        <v>1223</v>
      </c>
      <c r="C24" s="731"/>
      <c r="D24" s="732"/>
      <c r="E24" s="737" t="s">
        <v>1619</v>
      </c>
      <c r="F24" s="738"/>
      <c r="G24" s="738"/>
      <c r="H24" s="738"/>
      <c r="I24" s="738"/>
      <c r="J24" s="738"/>
      <c r="K24" s="738"/>
      <c r="L24" s="738"/>
      <c r="M24" s="738"/>
      <c r="N24" s="739"/>
    </row>
    <row r="25" spans="2:14" s="5" customFormat="1" ht="38.1" customHeight="1">
      <c r="B25" s="730" t="s">
        <v>38</v>
      </c>
      <c r="C25" s="731"/>
      <c r="D25" s="732"/>
      <c r="E25" s="733" t="s">
        <v>39</v>
      </c>
      <c r="F25" s="734"/>
      <c r="G25" s="734"/>
      <c r="H25" s="734"/>
      <c r="I25" s="734"/>
      <c r="J25" s="734"/>
      <c r="K25" s="734"/>
      <c r="L25" s="734"/>
      <c r="M25" s="734"/>
      <c r="N25" s="735"/>
    </row>
    <row r="26" spans="2:14" s="5" customFormat="1" ht="38.1" customHeight="1">
      <c r="B26" s="730" t="s">
        <v>1209</v>
      </c>
      <c r="C26" s="731"/>
      <c r="D26" s="732"/>
      <c r="E26" s="737" t="s">
        <v>1212</v>
      </c>
      <c r="F26" s="738"/>
      <c r="G26" s="738"/>
      <c r="H26" s="738"/>
      <c r="I26" s="738"/>
      <c r="J26" s="738"/>
      <c r="K26" s="738"/>
      <c r="L26" s="738"/>
      <c r="M26" s="738"/>
      <c r="N26" s="739"/>
    </row>
    <row r="27" spans="2:14" s="5" customFormat="1" ht="46.15" customHeight="1">
      <c r="B27" s="730" t="s">
        <v>1210</v>
      </c>
      <c r="C27" s="731"/>
      <c r="D27" s="732"/>
      <c r="E27" s="737" t="s">
        <v>1221</v>
      </c>
      <c r="F27" s="738"/>
      <c r="G27" s="738"/>
      <c r="H27" s="738"/>
      <c r="I27" s="738"/>
      <c r="J27" s="738"/>
      <c r="K27" s="738"/>
      <c r="L27" s="738"/>
      <c r="M27" s="738"/>
      <c r="N27" s="739"/>
    </row>
    <row r="28" spans="2:14" s="5" customFormat="1" ht="87.6" customHeight="1">
      <c r="B28" s="730" t="s">
        <v>1211</v>
      </c>
      <c r="C28" s="731"/>
      <c r="D28" s="732"/>
      <c r="E28" s="737" t="s">
        <v>1695</v>
      </c>
      <c r="F28" s="738"/>
      <c r="G28" s="738"/>
      <c r="H28" s="738"/>
      <c r="I28" s="738"/>
      <c r="J28" s="738"/>
      <c r="K28" s="738"/>
      <c r="L28" s="738"/>
      <c r="M28" s="738"/>
      <c r="N28" s="739"/>
    </row>
    <row r="29" spans="2:14" s="5" customFormat="1" ht="30.6" customHeight="1">
      <c r="B29" s="730" t="s">
        <v>40</v>
      </c>
      <c r="C29" s="731"/>
      <c r="D29" s="732"/>
      <c r="E29" s="733" t="s">
        <v>41</v>
      </c>
      <c r="F29" s="734"/>
      <c r="G29" s="734"/>
      <c r="H29" s="734"/>
      <c r="I29" s="734"/>
      <c r="J29" s="734"/>
      <c r="K29" s="734"/>
      <c r="L29" s="734"/>
      <c r="M29" s="734"/>
      <c r="N29" s="735"/>
    </row>
    <row r="30" spans="2:14" s="5" customFormat="1" ht="30.6" customHeight="1">
      <c r="B30" s="730" t="s">
        <v>860</v>
      </c>
      <c r="C30" s="731"/>
      <c r="D30" s="732"/>
      <c r="E30" s="737" t="s">
        <v>1258</v>
      </c>
      <c r="F30" s="738"/>
      <c r="G30" s="738"/>
      <c r="H30" s="738"/>
      <c r="I30" s="738"/>
      <c r="J30" s="738"/>
      <c r="K30" s="738"/>
      <c r="L30" s="738"/>
      <c r="M30" s="738"/>
      <c r="N30" s="739"/>
    </row>
    <row r="31" spans="2:14" s="5" customFormat="1" ht="28.9" customHeight="1">
      <c r="B31" s="740" t="s">
        <v>42</v>
      </c>
      <c r="C31" s="741"/>
      <c r="D31" s="742"/>
      <c r="E31" s="746" t="s">
        <v>43</v>
      </c>
      <c r="F31" s="747"/>
      <c r="G31" s="747"/>
      <c r="H31" s="747"/>
      <c r="I31" s="747"/>
      <c r="J31" s="747"/>
      <c r="K31" s="747"/>
      <c r="L31" s="747"/>
      <c r="M31" s="747"/>
      <c r="N31" s="748"/>
    </row>
    <row r="32" spans="2:14" s="5" customFormat="1" ht="18" customHeight="1">
      <c r="B32" s="743"/>
      <c r="C32" s="744"/>
      <c r="D32" s="745"/>
      <c r="E32" s="726" t="s">
        <v>44</v>
      </c>
      <c r="F32" s="727"/>
      <c r="G32" s="728" t="s">
        <v>45</v>
      </c>
      <c r="H32" s="727"/>
      <c r="I32" s="727"/>
      <c r="J32" s="727"/>
      <c r="K32" s="727"/>
      <c r="L32" s="727"/>
      <c r="M32" s="727"/>
      <c r="N32" s="749"/>
    </row>
    <row r="33" spans="2:14" s="5" customFormat="1" ht="30.6" customHeight="1">
      <c r="B33" s="782" t="s">
        <v>46</v>
      </c>
      <c r="C33" s="783"/>
      <c r="D33" s="784"/>
      <c r="E33" s="733" t="s">
        <v>47</v>
      </c>
      <c r="F33" s="734"/>
      <c r="G33" s="734"/>
      <c r="H33" s="734"/>
      <c r="I33" s="734"/>
      <c r="J33" s="734"/>
      <c r="K33" s="734"/>
      <c r="L33" s="734"/>
      <c r="M33" s="734"/>
      <c r="N33" s="735"/>
    </row>
    <row r="34" spans="2:14" s="5" customFormat="1" ht="47.45" customHeight="1">
      <c r="B34" s="776" t="s">
        <v>1213</v>
      </c>
      <c r="C34" s="777"/>
      <c r="D34" s="778"/>
      <c r="E34" s="737" t="s">
        <v>1259</v>
      </c>
      <c r="F34" s="738"/>
      <c r="G34" s="738"/>
      <c r="H34" s="738"/>
      <c r="I34" s="738"/>
      <c r="J34" s="738"/>
      <c r="K34" s="738"/>
      <c r="L34" s="738"/>
      <c r="M34" s="738"/>
      <c r="N34" s="739"/>
    </row>
    <row r="35" spans="2:14" s="272" customFormat="1" ht="39.75" customHeight="1">
      <c r="B35" s="776" t="s">
        <v>1621</v>
      </c>
      <c r="C35" s="777"/>
      <c r="D35" s="778"/>
      <c r="E35" s="737" t="s">
        <v>1620</v>
      </c>
      <c r="F35" s="738"/>
      <c r="G35" s="738"/>
      <c r="H35" s="738"/>
      <c r="I35" s="738"/>
      <c r="J35" s="738"/>
      <c r="K35" s="738"/>
      <c r="L35" s="738"/>
      <c r="M35" s="738"/>
      <c r="N35" s="739"/>
    </row>
    <row r="36" spans="2:14" s="5" customFormat="1" ht="38.1" customHeight="1">
      <c r="B36" s="730" t="s">
        <v>48</v>
      </c>
      <c r="C36" s="731"/>
      <c r="D36" s="732"/>
      <c r="E36" s="733" t="s">
        <v>49</v>
      </c>
      <c r="F36" s="734"/>
      <c r="G36" s="734"/>
      <c r="H36" s="734"/>
      <c r="I36" s="734"/>
      <c r="J36" s="734"/>
      <c r="K36" s="734"/>
      <c r="L36" s="734"/>
      <c r="M36" s="734"/>
      <c r="N36" s="735"/>
    </row>
    <row r="37" spans="2:14" s="5" customFormat="1" ht="38.1" customHeight="1">
      <c r="B37" s="785" t="s">
        <v>1618</v>
      </c>
      <c r="C37" s="786"/>
      <c r="D37" s="787"/>
      <c r="E37" s="788" t="s">
        <v>1774</v>
      </c>
      <c r="F37" s="789"/>
      <c r="G37" s="789"/>
      <c r="H37" s="789"/>
      <c r="I37" s="789"/>
      <c r="J37" s="789"/>
      <c r="K37" s="789"/>
      <c r="L37" s="789"/>
      <c r="M37" s="789"/>
      <c r="N37" s="790"/>
    </row>
    <row r="38" spans="2:14" s="5" customFormat="1" ht="31.35" customHeight="1">
      <c r="B38" s="730" t="s">
        <v>50</v>
      </c>
      <c r="C38" s="731"/>
      <c r="D38" s="732"/>
      <c r="E38" s="733" t="s">
        <v>51</v>
      </c>
      <c r="F38" s="734"/>
      <c r="G38" s="734"/>
      <c r="H38" s="734"/>
      <c r="I38" s="734"/>
      <c r="J38" s="734"/>
      <c r="K38" s="734"/>
      <c r="L38" s="734"/>
      <c r="M38" s="734"/>
      <c r="N38" s="735"/>
    </row>
    <row r="39" spans="2:14" s="5" customFormat="1" ht="31.35" customHeight="1">
      <c r="B39" s="730" t="s">
        <v>1505</v>
      </c>
      <c r="C39" s="731"/>
      <c r="D39" s="732"/>
      <c r="E39" s="737" t="s">
        <v>1506</v>
      </c>
      <c r="F39" s="738"/>
      <c r="G39" s="738"/>
      <c r="H39" s="738"/>
      <c r="I39" s="738"/>
      <c r="J39" s="738"/>
      <c r="K39" s="738"/>
      <c r="L39" s="738"/>
      <c r="M39" s="738"/>
      <c r="N39" s="739"/>
    </row>
    <row r="40" spans="2:14" s="5" customFormat="1" ht="37.35" customHeight="1">
      <c r="B40" s="730" t="s">
        <v>52</v>
      </c>
      <c r="C40" s="731"/>
      <c r="D40" s="732"/>
      <c r="E40" s="733" t="s">
        <v>1758</v>
      </c>
      <c r="F40" s="734"/>
      <c r="G40" s="734"/>
      <c r="H40" s="734"/>
      <c r="I40" s="734"/>
      <c r="J40" s="734"/>
      <c r="K40" s="734"/>
      <c r="L40" s="734"/>
      <c r="M40" s="734"/>
      <c r="N40" s="735"/>
    </row>
    <row r="41" spans="2:14" s="5" customFormat="1" ht="37.35" customHeight="1">
      <c r="B41" s="730" t="s">
        <v>53</v>
      </c>
      <c r="C41" s="731"/>
      <c r="D41" s="732"/>
      <c r="E41" s="733" t="s">
        <v>54</v>
      </c>
      <c r="F41" s="734"/>
      <c r="G41" s="734"/>
      <c r="H41" s="734"/>
      <c r="I41" s="734"/>
      <c r="J41" s="734"/>
      <c r="K41" s="734"/>
      <c r="L41" s="734"/>
      <c r="M41" s="734"/>
      <c r="N41" s="735"/>
    </row>
    <row r="42" spans="2:14" s="5" customFormat="1" ht="37.35" customHeight="1">
      <c r="B42" s="730" t="s">
        <v>321</v>
      </c>
      <c r="C42" s="731"/>
      <c r="D42" s="732"/>
      <c r="E42" s="737" t="s">
        <v>1507</v>
      </c>
      <c r="F42" s="738"/>
      <c r="G42" s="738"/>
      <c r="H42" s="738"/>
      <c r="I42" s="738"/>
      <c r="J42" s="738"/>
      <c r="K42" s="738"/>
      <c r="L42" s="738"/>
      <c r="M42" s="738"/>
      <c r="N42" s="739"/>
    </row>
    <row r="43" spans="2:14" s="5" customFormat="1" ht="48" customHeight="1">
      <c r="B43" s="730" t="s">
        <v>55</v>
      </c>
      <c r="C43" s="731"/>
      <c r="D43" s="732"/>
      <c r="E43" s="733" t="s">
        <v>56</v>
      </c>
      <c r="F43" s="734"/>
      <c r="G43" s="734"/>
      <c r="H43" s="734"/>
      <c r="I43" s="734"/>
      <c r="J43" s="734"/>
      <c r="K43" s="734"/>
      <c r="L43" s="734"/>
      <c r="M43" s="734"/>
      <c r="N43" s="735"/>
    </row>
    <row r="44" spans="2:14" s="5" customFormat="1" ht="37.35" customHeight="1">
      <c r="B44" s="730" t="s">
        <v>57</v>
      </c>
      <c r="C44" s="731"/>
      <c r="D44" s="732"/>
      <c r="E44" s="733" t="s">
        <v>58</v>
      </c>
      <c r="F44" s="734"/>
      <c r="G44" s="734"/>
      <c r="H44" s="734"/>
      <c r="I44" s="734"/>
      <c r="J44" s="734"/>
      <c r="K44" s="734"/>
      <c r="L44" s="734"/>
      <c r="M44" s="734"/>
      <c r="N44" s="735"/>
    </row>
    <row r="45" spans="2:14" s="5" customFormat="1" ht="37.35" customHeight="1">
      <c r="B45" s="730" t="s">
        <v>1214</v>
      </c>
      <c r="C45" s="731"/>
      <c r="D45" s="732"/>
      <c r="E45" s="737" t="s">
        <v>1225</v>
      </c>
      <c r="F45" s="738"/>
      <c r="G45" s="738"/>
      <c r="H45" s="738"/>
      <c r="I45" s="738"/>
      <c r="J45" s="738"/>
      <c r="K45" s="738"/>
      <c r="L45" s="738"/>
      <c r="M45" s="738"/>
      <c r="N45" s="739"/>
    </row>
    <row r="46" spans="2:14" s="5" customFormat="1" ht="37.35" customHeight="1">
      <c r="B46" s="730" t="s">
        <v>1694</v>
      </c>
      <c r="C46" s="731"/>
      <c r="D46" s="732"/>
      <c r="E46" s="737" t="s">
        <v>1588</v>
      </c>
      <c r="F46" s="738"/>
      <c r="G46" s="738"/>
      <c r="H46" s="738"/>
      <c r="I46" s="738"/>
      <c r="J46" s="738"/>
      <c r="K46" s="738"/>
      <c r="L46" s="738"/>
      <c r="M46" s="738"/>
      <c r="N46" s="739"/>
    </row>
    <row r="47" spans="2:14" s="5" customFormat="1" ht="37.35" customHeight="1">
      <c r="B47" s="730" t="s">
        <v>59</v>
      </c>
      <c r="C47" s="731"/>
      <c r="D47" s="732"/>
      <c r="E47" s="733" t="s">
        <v>60</v>
      </c>
      <c r="F47" s="734"/>
      <c r="G47" s="734"/>
      <c r="H47" s="734"/>
      <c r="I47" s="734"/>
      <c r="J47" s="734"/>
      <c r="K47" s="734"/>
      <c r="L47" s="734"/>
      <c r="M47" s="734"/>
      <c r="N47" s="735"/>
    </row>
    <row r="48" spans="2:14" s="5" customFormat="1" ht="37.35" customHeight="1">
      <c r="B48" s="730" t="s">
        <v>476</v>
      </c>
      <c r="C48" s="731"/>
      <c r="D48" s="732"/>
      <c r="E48" s="737" t="s">
        <v>1262</v>
      </c>
      <c r="F48" s="738"/>
      <c r="G48" s="738"/>
      <c r="H48" s="738"/>
      <c r="I48" s="738"/>
      <c r="J48" s="738"/>
      <c r="K48" s="738"/>
      <c r="L48" s="738"/>
      <c r="M48" s="738"/>
      <c r="N48" s="739"/>
    </row>
    <row r="49" spans="1:23" s="5" customFormat="1" ht="38.1" customHeight="1">
      <c r="B49" s="730" t="s">
        <v>1224</v>
      </c>
      <c r="C49" s="731"/>
      <c r="D49" s="732"/>
      <c r="E49" s="737" t="s">
        <v>1260</v>
      </c>
      <c r="F49" s="738"/>
      <c r="G49" s="738"/>
      <c r="H49" s="738"/>
      <c r="I49" s="738"/>
      <c r="J49" s="738"/>
      <c r="K49" s="738"/>
      <c r="L49" s="738"/>
      <c r="M49" s="738"/>
      <c r="N49" s="739"/>
    </row>
    <row r="50" spans="1:23" s="5" customFormat="1" ht="48" customHeight="1">
      <c r="B50" s="730" t="s">
        <v>61</v>
      </c>
      <c r="C50" s="731"/>
      <c r="D50" s="732"/>
      <c r="E50" s="733" t="s">
        <v>62</v>
      </c>
      <c r="F50" s="734"/>
      <c r="G50" s="734"/>
      <c r="H50" s="734"/>
      <c r="I50" s="734"/>
      <c r="J50" s="734"/>
      <c r="K50" s="734"/>
      <c r="L50" s="734"/>
      <c r="M50" s="734"/>
      <c r="N50" s="735"/>
    </row>
    <row r="51" spans="1:23" s="5" customFormat="1" ht="30.6" customHeight="1">
      <c r="B51" s="730" t="s">
        <v>63</v>
      </c>
      <c r="C51" s="731"/>
      <c r="D51" s="732"/>
      <c r="E51" s="733" t="s">
        <v>64</v>
      </c>
      <c r="F51" s="734"/>
      <c r="G51" s="734"/>
      <c r="H51" s="734"/>
      <c r="I51" s="734"/>
      <c r="J51" s="734"/>
      <c r="K51" s="734"/>
      <c r="L51" s="734"/>
      <c r="M51" s="734"/>
      <c r="N51" s="735"/>
    </row>
    <row r="52" spans="1:23" s="5" customFormat="1" ht="30.6" customHeight="1">
      <c r="B52" s="730" t="s">
        <v>1693</v>
      </c>
      <c r="C52" s="731"/>
      <c r="D52" s="732"/>
      <c r="E52" s="737" t="s">
        <v>1226</v>
      </c>
      <c r="F52" s="738"/>
      <c r="G52" s="738"/>
      <c r="H52" s="738"/>
      <c r="I52" s="738"/>
      <c r="J52" s="738"/>
      <c r="K52" s="738"/>
      <c r="L52" s="738"/>
      <c r="M52" s="738"/>
      <c r="N52" s="739"/>
      <c r="W52" s="5" t="s">
        <v>67</v>
      </c>
    </row>
    <row r="53" spans="1:23" s="272" customFormat="1" ht="30.6" customHeight="1">
      <c r="B53" s="730" t="s">
        <v>1616</v>
      </c>
      <c r="C53" s="731"/>
      <c r="D53" s="732"/>
      <c r="E53" s="733" t="s">
        <v>1617</v>
      </c>
      <c r="F53" s="734"/>
      <c r="G53" s="734"/>
      <c r="H53" s="734"/>
      <c r="I53" s="734"/>
      <c r="J53" s="734"/>
      <c r="K53" s="734"/>
      <c r="L53" s="734"/>
      <c r="M53" s="734"/>
      <c r="N53" s="735"/>
    </row>
    <row r="54" spans="1:23" s="272" customFormat="1" ht="38.1" customHeight="1" thickBot="1">
      <c r="B54" s="730" t="s">
        <v>65</v>
      </c>
      <c r="C54" s="731"/>
      <c r="D54" s="732"/>
      <c r="E54" s="733" t="s">
        <v>66</v>
      </c>
      <c r="F54" s="734"/>
      <c r="G54" s="734"/>
      <c r="H54" s="734"/>
      <c r="I54" s="734"/>
      <c r="J54" s="734"/>
      <c r="K54" s="734"/>
      <c r="L54" s="734"/>
      <c r="M54" s="734"/>
      <c r="N54" s="735"/>
    </row>
    <row r="55" spans="1:23" s="5" customFormat="1" ht="13.5" thickBot="1">
      <c r="B55" s="779" t="s">
        <v>5</v>
      </c>
      <c r="C55" s="780"/>
      <c r="D55" s="780"/>
      <c r="E55" s="780"/>
      <c r="F55" s="780"/>
      <c r="G55" s="780"/>
      <c r="H55" s="780"/>
      <c r="I55" s="780"/>
      <c r="J55" s="780"/>
      <c r="K55" s="780"/>
      <c r="L55" s="780"/>
      <c r="M55" s="780"/>
      <c r="N55" s="781"/>
    </row>
    <row r="61" spans="1:23" s="88" customFormat="1" ht="12.75">
      <c r="A61" s="5"/>
      <c r="B61" s="10"/>
      <c r="C61" s="5"/>
      <c r="D61" s="5"/>
      <c r="H61" s="88" t="s">
        <v>67</v>
      </c>
      <c r="O61" s="5"/>
    </row>
  </sheetData>
  <sheetProtection algorithmName="SHA-512" hashValue="QjcpeY7S5k87hLuPhCAabtWyjllGbqJlpdiXV9iRgAbCOlsSnUb4zsUqQKDufdzAe5U8hLIlFNm+HUWQa4oewA==" saltValue="v7jk0A2kH62KK8ykRw1OPw==" spinCount="100000" sheet="1" objects="1" scenarios="1"/>
  <mergeCells count="106">
    <mergeCell ref="B33:D33"/>
    <mergeCell ref="E33:N33"/>
    <mergeCell ref="B36:D36"/>
    <mergeCell ref="E36:N36"/>
    <mergeCell ref="B47:D47"/>
    <mergeCell ref="E47:N47"/>
    <mergeCell ref="B50:D50"/>
    <mergeCell ref="E50:N50"/>
    <mergeCell ref="B43:D43"/>
    <mergeCell ref="E43:N43"/>
    <mergeCell ref="B44:D44"/>
    <mergeCell ref="E44:N44"/>
    <mergeCell ref="B48:D48"/>
    <mergeCell ref="E48:N48"/>
    <mergeCell ref="E45:N45"/>
    <mergeCell ref="B45:D45"/>
    <mergeCell ref="B46:D46"/>
    <mergeCell ref="E46:N46"/>
    <mergeCell ref="B42:D42"/>
    <mergeCell ref="E42:N42"/>
    <mergeCell ref="B37:D37"/>
    <mergeCell ref="E37:N37"/>
    <mergeCell ref="B34:D34"/>
    <mergeCell ref="B38:D38"/>
    <mergeCell ref="B55:N55"/>
    <mergeCell ref="B51:D51"/>
    <mergeCell ref="E51:N51"/>
    <mergeCell ref="B52:D52"/>
    <mergeCell ref="E52:N52"/>
    <mergeCell ref="B49:D49"/>
    <mergeCell ref="E49:N49"/>
    <mergeCell ref="B54:D54"/>
    <mergeCell ref="E54:N54"/>
    <mergeCell ref="B53:D53"/>
    <mergeCell ref="E53:N53"/>
    <mergeCell ref="E38:N38"/>
    <mergeCell ref="B40:D40"/>
    <mergeCell ref="E40:N40"/>
    <mergeCell ref="B41:D41"/>
    <mergeCell ref="E34:N34"/>
    <mergeCell ref="B39:D39"/>
    <mergeCell ref="E39:N39"/>
    <mergeCell ref="E35:N35"/>
    <mergeCell ref="B35:D35"/>
    <mergeCell ref="E41:N41"/>
    <mergeCell ref="B20:D20"/>
    <mergeCell ref="E20:N20"/>
    <mergeCell ref="B21:D21"/>
    <mergeCell ref="B2:D2"/>
    <mergeCell ref="E2:L2"/>
    <mergeCell ref="B3:N3"/>
    <mergeCell ref="B4:D4"/>
    <mergeCell ref="E4:N4"/>
    <mergeCell ref="B7:D7"/>
    <mergeCell ref="E7:N7"/>
    <mergeCell ref="B10:D10"/>
    <mergeCell ref="E10:N10"/>
    <mergeCell ref="E8:N8"/>
    <mergeCell ref="B11:D11"/>
    <mergeCell ref="E11:N11"/>
    <mergeCell ref="B5:D5"/>
    <mergeCell ref="E5:N5"/>
    <mergeCell ref="B8:D8"/>
    <mergeCell ref="B12:D13"/>
    <mergeCell ref="E12:N12"/>
    <mergeCell ref="B9:D9"/>
    <mergeCell ref="E9:N9"/>
    <mergeCell ref="B6:D6"/>
    <mergeCell ref="E6:N6"/>
    <mergeCell ref="B31:D32"/>
    <mergeCell ref="E31:N31"/>
    <mergeCell ref="E32:F32"/>
    <mergeCell ref="B30:D30"/>
    <mergeCell ref="E30:N30"/>
    <mergeCell ref="G32:N32"/>
    <mergeCell ref="B26:D26"/>
    <mergeCell ref="B27:D27"/>
    <mergeCell ref="B28:D28"/>
    <mergeCell ref="E28:N28"/>
    <mergeCell ref="B29:D29"/>
    <mergeCell ref="E29:N29"/>
    <mergeCell ref="E26:N26"/>
    <mergeCell ref="E27:N27"/>
    <mergeCell ref="E21:N21"/>
    <mergeCell ref="B25:D25"/>
    <mergeCell ref="E25:N25"/>
    <mergeCell ref="B23:D23"/>
    <mergeCell ref="E24:N24"/>
    <mergeCell ref="B24:D24"/>
    <mergeCell ref="E23:N23"/>
    <mergeCell ref="E22:N22"/>
    <mergeCell ref="B22:D22"/>
    <mergeCell ref="E13:G13"/>
    <mergeCell ref="H13:N13"/>
    <mergeCell ref="B16:D16"/>
    <mergeCell ref="E16:N16"/>
    <mergeCell ref="B19:D19"/>
    <mergeCell ref="E19:N19"/>
    <mergeCell ref="E17:N17"/>
    <mergeCell ref="B17:D17"/>
    <mergeCell ref="B18:D18"/>
    <mergeCell ref="E18:N18"/>
    <mergeCell ref="B15:D15"/>
    <mergeCell ref="E15:N15"/>
    <mergeCell ref="B14:D14"/>
    <mergeCell ref="E14:N14"/>
  </mergeCells>
  <hyperlinks>
    <hyperlink ref="N2" location="'1. Organization Information'!A1" display="Next Page" xr:uid="{4AA7F702-781A-48DD-B4E9-9EA09ACE5160}"/>
    <hyperlink ref="B2:D2" location="'III. General Instructions'!A1" display="Previous Page" xr:uid="{18E5EFFA-803D-42FD-999D-53F0131C1B52}"/>
    <hyperlink ref="H13:N13" r:id="rId1" display="https://www.cdc.gov/niosh/npg/npgdcas.html" xr:uid="{FD77E78D-32E8-487B-82FA-CCC8E70E9B12}"/>
    <hyperlink ref="G32" r:id="rId2" xr:uid="{BDA34F52-6AC9-4ED7-A6F2-19AF7844B858}"/>
    <hyperlink ref="H13" r:id="rId3" xr:uid="{9422B892-5402-46C9-9DBB-8ABCAF71A8E5}"/>
  </hyperlinks>
  <printOptions horizontalCentered="1" verticalCentered="1"/>
  <pageMargins left="0.25" right="0.25" top="0.75" bottom="0.75" header="0.3" footer="0.3"/>
  <pageSetup scale="70" fitToHeight="0" orientation="portrait" r:id="rId4"/>
  <rowBreaks count="1" manualBreakCount="1">
    <brk id="37" min="1" max="1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1:P60"/>
  <sheetViews>
    <sheetView showGridLines="0" zoomScaleNormal="100" workbookViewId="0"/>
  </sheetViews>
  <sheetFormatPr defaultColWidth="8.85546875" defaultRowHeight="15"/>
  <cols>
    <col min="1" max="1" width="8.85546875" style="1"/>
    <col min="2" max="2" width="3.42578125" style="3" customWidth="1"/>
    <col min="3" max="3" width="3" style="3" customWidth="1"/>
    <col min="4" max="4" width="2.140625" style="3" customWidth="1"/>
    <col min="5" max="5" width="24.42578125" style="3" customWidth="1"/>
    <col min="6" max="6" width="30.42578125" style="3" customWidth="1"/>
    <col min="7" max="7" width="12.140625" style="3" customWidth="1"/>
    <col min="8" max="8" width="19.42578125" style="3" customWidth="1"/>
    <col min="9" max="9" width="29.140625" style="3" customWidth="1"/>
    <col min="10" max="10" width="22.85546875" style="3" customWidth="1"/>
    <col min="11" max="11" width="18.5703125" style="3" customWidth="1"/>
    <col min="12" max="12" width="22.140625" style="3" customWidth="1"/>
    <col min="13" max="13" width="8.85546875" style="3"/>
    <col min="14" max="16384" width="8.85546875" style="1"/>
  </cols>
  <sheetData>
    <row r="1" spans="2:13" ht="15.75" thickBot="1"/>
    <row r="2" spans="2:13" ht="15.75" thickBot="1">
      <c r="B2" s="885" t="s">
        <v>6</v>
      </c>
      <c r="C2" s="885"/>
      <c r="D2" s="885"/>
      <c r="E2" s="885"/>
      <c r="F2" s="20"/>
      <c r="G2" s="20"/>
      <c r="H2" s="20"/>
      <c r="I2" s="20"/>
      <c r="J2" s="20"/>
      <c r="K2" s="20"/>
      <c r="L2" s="321" t="s">
        <v>0</v>
      </c>
    </row>
    <row r="3" spans="2:13" ht="15.75" thickBot="1">
      <c r="B3" s="753" t="s">
        <v>68</v>
      </c>
      <c r="C3" s="753"/>
      <c r="D3" s="753"/>
      <c r="E3" s="753"/>
      <c r="F3" s="753"/>
      <c r="G3" s="753"/>
      <c r="H3" s="753"/>
      <c r="I3" s="753"/>
      <c r="J3" s="753"/>
      <c r="K3" s="753"/>
      <c r="L3" s="753"/>
    </row>
    <row r="4" spans="2:13" ht="15.75" thickBot="1">
      <c r="B4" s="886" t="s">
        <v>8</v>
      </c>
      <c r="C4" s="884" t="s">
        <v>1783</v>
      </c>
      <c r="D4" s="884"/>
      <c r="E4" s="884"/>
      <c r="F4" s="884"/>
      <c r="G4" s="884"/>
      <c r="H4" s="884"/>
      <c r="I4" s="884"/>
      <c r="J4" s="884"/>
      <c r="K4" s="884"/>
      <c r="L4" s="884"/>
      <c r="M4" s="11"/>
    </row>
    <row r="5" spans="2:13" ht="15" customHeight="1" thickBot="1">
      <c r="B5" s="886"/>
      <c r="C5" s="888" t="s">
        <v>69</v>
      </c>
      <c r="D5" s="888"/>
      <c r="E5" s="888"/>
      <c r="F5" s="888"/>
      <c r="G5" s="888" t="s">
        <v>70</v>
      </c>
      <c r="H5" s="888"/>
      <c r="I5" s="127" t="s">
        <v>71</v>
      </c>
      <c r="J5" s="888" t="s">
        <v>72</v>
      </c>
      <c r="K5" s="888"/>
      <c r="L5" s="81" t="s">
        <v>73</v>
      </c>
    </row>
    <row r="6" spans="2:13" ht="15.75" thickBot="1">
      <c r="B6" s="887"/>
      <c r="C6" s="889"/>
      <c r="D6" s="889"/>
      <c r="E6" s="889"/>
      <c r="F6" s="889"/>
      <c r="G6" s="890"/>
      <c r="H6" s="890"/>
      <c r="I6" s="299"/>
      <c r="J6" s="889"/>
      <c r="K6" s="889"/>
      <c r="L6" s="300"/>
    </row>
    <row r="7" spans="2:13" ht="15" customHeight="1" thickBot="1">
      <c r="B7" s="883" t="s">
        <v>9</v>
      </c>
      <c r="C7" s="884" t="s">
        <v>1516</v>
      </c>
      <c r="D7" s="823"/>
      <c r="E7" s="823"/>
      <c r="F7" s="823"/>
      <c r="G7" s="823"/>
      <c r="H7" s="823"/>
      <c r="I7" s="823"/>
      <c r="J7" s="823"/>
      <c r="K7" s="823"/>
      <c r="L7" s="824"/>
    </row>
    <row r="8" spans="2:13" ht="15.75" thickBot="1">
      <c r="B8" s="883"/>
      <c r="C8" s="255" t="s">
        <v>85</v>
      </c>
      <c r="D8" s="834" t="s">
        <v>74</v>
      </c>
      <c r="E8" s="835"/>
      <c r="F8" s="835"/>
      <c r="G8" s="836"/>
      <c r="H8" s="808"/>
      <c r="I8" s="828"/>
      <c r="J8" s="891" t="s">
        <v>75</v>
      </c>
      <c r="K8" s="892"/>
      <c r="L8" s="893"/>
    </row>
    <row r="9" spans="2:13" ht="15.75" thickBot="1">
      <c r="B9" s="883"/>
      <c r="C9" s="255" t="s">
        <v>86</v>
      </c>
      <c r="D9" s="834" t="s">
        <v>77</v>
      </c>
      <c r="E9" s="835"/>
      <c r="F9" s="835"/>
      <c r="G9" s="836"/>
      <c r="H9" s="808"/>
      <c r="I9" s="828"/>
      <c r="J9" s="894"/>
      <c r="K9" s="895"/>
      <c r="L9" s="896"/>
    </row>
    <row r="10" spans="2:13" ht="15.75" thickBot="1">
      <c r="B10" s="883"/>
      <c r="C10" s="256" t="s">
        <v>87</v>
      </c>
      <c r="D10" s="834" t="s">
        <v>78</v>
      </c>
      <c r="E10" s="835"/>
      <c r="F10" s="835"/>
      <c r="G10" s="836"/>
      <c r="H10" s="808"/>
      <c r="I10" s="828"/>
      <c r="J10" s="894"/>
      <c r="K10" s="895"/>
      <c r="L10" s="896"/>
    </row>
    <row r="11" spans="2:13" ht="15.75" thickBot="1">
      <c r="B11" s="883"/>
      <c r="C11" s="256" t="s">
        <v>89</v>
      </c>
      <c r="D11" s="834" t="s">
        <v>73</v>
      </c>
      <c r="E11" s="835"/>
      <c r="F11" s="835"/>
      <c r="G11" s="836"/>
      <c r="H11" s="808"/>
      <c r="I11" s="828"/>
      <c r="J11" s="894"/>
      <c r="K11" s="895"/>
      <c r="L11" s="896"/>
    </row>
    <row r="12" spans="2:13" ht="15.75" thickBot="1">
      <c r="B12" s="883"/>
      <c r="C12" s="256" t="s">
        <v>91</v>
      </c>
      <c r="D12" s="834" t="s">
        <v>79</v>
      </c>
      <c r="E12" s="835"/>
      <c r="F12" s="835"/>
      <c r="G12" s="836"/>
      <c r="H12" s="847"/>
      <c r="I12" s="848"/>
      <c r="J12" s="894"/>
      <c r="K12" s="895"/>
      <c r="L12" s="896"/>
    </row>
    <row r="13" spans="2:13" ht="15.75" thickBot="1">
      <c r="B13" s="883"/>
      <c r="C13" s="256" t="s">
        <v>92</v>
      </c>
      <c r="D13" s="834" t="s">
        <v>80</v>
      </c>
      <c r="E13" s="835"/>
      <c r="F13" s="835"/>
      <c r="G13" s="836"/>
      <c r="H13" s="845"/>
      <c r="I13" s="846"/>
      <c r="J13" s="894"/>
      <c r="K13" s="895"/>
      <c r="L13" s="896"/>
    </row>
    <row r="14" spans="2:13" ht="15.75" thickBot="1">
      <c r="B14" s="883"/>
      <c r="C14" s="256" t="s">
        <v>93</v>
      </c>
      <c r="D14" s="849" t="s">
        <v>81</v>
      </c>
      <c r="E14" s="850"/>
      <c r="F14" s="850"/>
      <c r="G14" s="851"/>
      <c r="H14" s="808"/>
      <c r="I14" s="828"/>
      <c r="J14" s="894"/>
      <c r="K14" s="895"/>
      <c r="L14" s="896"/>
    </row>
    <row r="15" spans="2:13" ht="15.75" thickBot="1">
      <c r="B15" s="883"/>
      <c r="C15" s="256" t="s">
        <v>102</v>
      </c>
      <c r="D15" s="849" t="s">
        <v>82</v>
      </c>
      <c r="E15" s="850"/>
      <c r="F15" s="850"/>
      <c r="G15" s="851"/>
      <c r="H15" s="845"/>
      <c r="I15" s="846"/>
      <c r="J15" s="894"/>
      <c r="K15" s="895"/>
      <c r="L15" s="896"/>
    </row>
    <row r="16" spans="2:13" ht="15.75" thickBot="1">
      <c r="B16" s="800"/>
      <c r="C16" s="340" t="s">
        <v>103</v>
      </c>
      <c r="D16" s="852" t="s">
        <v>83</v>
      </c>
      <c r="E16" s="853"/>
      <c r="F16" s="853"/>
      <c r="G16" s="854"/>
      <c r="H16" s="832"/>
      <c r="I16" s="833"/>
      <c r="J16" s="325" t="s">
        <v>84</v>
      </c>
      <c r="K16" s="862"/>
      <c r="L16" s="863"/>
    </row>
    <row r="17" spans="2:16" ht="30" customHeight="1" thickBot="1">
      <c r="B17" s="864" t="s">
        <v>10</v>
      </c>
      <c r="C17" s="865" t="s">
        <v>1784</v>
      </c>
      <c r="D17" s="866"/>
      <c r="E17" s="866"/>
      <c r="F17" s="866"/>
      <c r="G17" s="866"/>
      <c r="H17" s="866"/>
      <c r="I17" s="866"/>
      <c r="J17" s="866"/>
      <c r="K17" s="866"/>
      <c r="L17" s="867"/>
    </row>
    <row r="18" spans="2:16" ht="17.100000000000001" customHeight="1" thickBot="1">
      <c r="B18" s="864"/>
      <c r="C18" s="817" t="s">
        <v>1702</v>
      </c>
      <c r="D18" s="818"/>
      <c r="E18" s="818"/>
      <c r="F18" s="818"/>
      <c r="G18" s="818"/>
      <c r="H18" s="819"/>
      <c r="I18" s="203" t="s">
        <v>1517</v>
      </c>
      <c r="J18" s="203" t="s">
        <v>1518</v>
      </c>
      <c r="K18" s="873"/>
      <c r="L18" s="874"/>
    </row>
    <row r="19" spans="2:16" ht="15.6" customHeight="1" thickBot="1">
      <c r="B19" s="864"/>
      <c r="C19" s="296" t="s">
        <v>85</v>
      </c>
      <c r="D19" s="566" t="s">
        <v>1230</v>
      </c>
      <c r="E19" s="522"/>
      <c r="F19" s="522"/>
      <c r="G19" s="522"/>
      <c r="H19" s="523"/>
      <c r="I19" s="318"/>
      <c r="J19" s="365"/>
      <c r="K19" s="873"/>
      <c r="L19" s="874"/>
    </row>
    <row r="20" spans="2:16" ht="15.75" thickBot="1">
      <c r="B20" s="864"/>
      <c r="C20" s="296" t="s">
        <v>86</v>
      </c>
      <c r="D20" s="488" t="s">
        <v>1227</v>
      </c>
      <c r="E20" s="522"/>
      <c r="F20" s="522"/>
      <c r="G20" s="522"/>
      <c r="H20" s="523"/>
      <c r="I20" s="318"/>
      <c r="J20" s="365"/>
      <c r="K20" s="873"/>
      <c r="L20" s="874"/>
    </row>
    <row r="21" spans="2:16" ht="15.75" thickBot="1">
      <c r="B21" s="864"/>
      <c r="C21" s="296" t="s">
        <v>87</v>
      </c>
      <c r="D21" s="488" t="s">
        <v>88</v>
      </c>
      <c r="E21" s="522"/>
      <c r="F21" s="522"/>
      <c r="G21" s="522"/>
      <c r="H21" s="523"/>
      <c r="I21" s="318"/>
      <c r="J21" s="365"/>
      <c r="K21" s="873"/>
      <c r="L21" s="874"/>
    </row>
    <row r="22" spans="2:16" ht="15.75" thickBot="1">
      <c r="B22" s="864"/>
      <c r="C22" s="296" t="s">
        <v>89</v>
      </c>
      <c r="D22" s="488" t="s">
        <v>1229</v>
      </c>
      <c r="E22" s="522"/>
      <c r="F22" s="522"/>
      <c r="G22" s="522"/>
      <c r="H22" s="523"/>
      <c r="I22" s="318"/>
      <c r="J22" s="365"/>
      <c r="K22" s="873"/>
      <c r="L22" s="874"/>
    </row>
    <row r="23" spans="2:16" ht="15.75" thickBot="1">
      <c r="B23" s="864"/>
      <c r="C23" s="296" t="s">
        <v>91</v>
      </c>
      <c r="D23" s="488" t="s">
        <v>1228</v>
      </c>
      <c r="E23" s="522"/>
      <c r="F23" s="522"/>
      <c r="G23" s="522"/>
      <c r="H23" s="523"/>
      <c r="I23" s="318"/>
      <c r="J23" s="365"/>
      <c r="K23" s="873"/>
      <c r="L23" s="874"/>
    </row>
    <row r="24" spans="2:16" ht="15.75" thickBot="1">
      <c r="B24" s="864"/>
      <c r="C24" s="296" t="s">
        <v>92</v>
      </c>
      <c r="D24" s="488" t="s">
        <v>94</v>
      </c>
      <c r="E24" s="522"/>
      <c r="F24" s="522"/>
      <c r="G24" s="522"/>
      <c r="H24" s="523"/>
      <c r="I24" s="318"/>
      <c r="J24" s="365"/>
      <c r="K24" s="873"/>
      <c r="L24" s="874"/>
    </row>
    <row r="25" spans="2:16" ht="15.75" thickBot="1">
      <c r="B25" s="864"/>
      <c r="C25" s="297" t="s">
        <v>93</v>
      </c>
      <c r="D25" s="488" t="s">
        <v>466</v>
      </c>
      <c r="E25" s="522"/>
      <c r="F25" s="522"/>
      <c r="G25" s="522"/>
      <c r="H25" s="523"/>
      <c r="I25" s="318"/>
      <c r="J25" s="366"/>
      <c r="K25" s="873"/>
      <c r="L25" s="874"/>
    </row>
    <row r="26" spans="2:16" ht="15.75" thickBot="1">
      <c r="B26" s="864"/>
      <c r="C26" s="298" t="s">
        <v>102</v>
      </c>
      <c r="D26" s="488" t="s">
        <v>90</v>
      </c>
      <c r="E26" s="522"/>
      <c r="F26" s="522"/>
      <c r="G26" s="522"/>
      <c r="H26" s="523"/>
      <c r="I26" s="318"/>
      <c r="J26" s="365"/>
      <c r="K26" s="873"/>
      <c r="L26" s="874"/>
      <c r="P26" s="54"/>
    </row>
    <row r="27" spans="2:16" ht="15.75" thickBot="1">
      <c r="B27" s="864"/>
      <c r="C27" s="298" t="s">
        <v>103</v>
      </c>
      <c r="D27" s="868" t="s">
        <v>1549</v>
      </c>
      <c r="E27" s="869"/>
      <c r="F27" s="869"/>
      <c r="G27" s="870" t="s">
        <v>1548</v>
      </c>
      <c r="H27" s="871"/>
      <c r="I27" s="318"/>
      <c r="J27" s="366"/>
      <c r="K27" s="875"/>
      <c r="L27" s="876"/>
    </row>
    <row r="28" spans="2:16" ht="21" customHeight="1">
      <c r="B28" s="877" t="s">
        <v>12</v>
      </c>
      <c r="C28" s="880" t="s">
        <v>85</v>
      </c>
      <c r="D28" s="858" t="s">
        <v>1661</v>
      </c>
      <c r="E28" s="859"/>
      <c r="F28" s="859"/>
      <c r="G28" s="860"/>
      <c r="H28" s="860"/>
      <c r="I28" s="859"/>
      <c r="J28" s="859"/>
      <c r="K28" s="859"/>
      <c r="L28" s="861"/>
    </row>
    <row r="29" spans="2:16">
      <c r="B29" s="878"/>
      <c r="C29" s="826"/>
      <c r="D29" s="837"/>
      <c r="E29" s="838"/>
      <c r="F29" s="838"/>
      <c r="G29" s="838"/>
      <c r="H29" s="838"/>
      <c r="I29" s="838"/>
      <c r="J29" s="838"/>
      <c r="K29" s="838"/>
      <c r="L29" s="839"/>
    </row>
    <row r="30" spans="2:16">
      <c r="B30" s="878"/>
      <c r="C30" s="826"/>
      <c r="D30" s="855"/>
      <c r="E30" s="856"/>
      <c r="F30" s="856"/>
      <c r="G30" s="856"/>
      <c r="H30" s="856"/>
      <c r="I30" s="856"/>
      <c r="J30" s="856"/>
      <c r="K30" s="856"/>
      <c r="L30" s="857"/>
    </row>
    <row r="31" spans="2:16" ht="21" customHeight="1">
      <c r="B31" s="878"/>
      <c r="C31" s="825" t="s">
        <v>86</v>
      </c>
      <c r="D31" s="820" t="s">
        <v>1785</v>
      </c>
      <c r="E31" s="821"/>
      <c r="F31" s="821"/>
      <c r="G31" s="821"/>
      <c r="H31" s="821"/>
      <c r="I31" s="821"/>
      <c r="J31" s="821"/>
      <c r="K31" s="821"/>
      <c r="L31" s="822"/>
    </row>
    <row r="32" spans="2:16">
      <c r="B32" s="878"/>
      <c r="C32" s="826"/>
      <c r="D32" s="837"/>
      <c r="E32" s="838"/>
      <c r="F32" s="838"/>
      <c r="G32" s="838"/>
      <c r="H32" s="838"/>
      <c r="I32" s="838"/>
      <c r="J32" s="838"/>
      <c r="K32" s="838"/>
      <c r="L32" s="839"/>
    </row>
    <row r="33" spans="2:15" ht="15.75" thickBot="1">
      <c r="B33" s="879"/>
      <c r="C33" s="827"/>
      <c r="D33" s="840"/>
      <c r="E33" s="841"/>
      <c r="F33" s="841"/>
      <c r="G33" s="841"/>
      <c r="H33" s="841"/>
      <c r="I33" s="841"/>
      <c r="J33" s="841"/>
      <c r="K33" s="841"/>
      <c r="L33" s="842"/>
    </row>
    <row r="34" spans="2:15" ht="23.1" customHeight="1" thickBot="1">
      <c r="B34" s="881" t="s">
        <v>13</v>
      </c>
      <c r="C34" s="823" t="s">
        <v>95</v>
      </c>
      <c r="D34" s="823"/>
      <c r="E34" s="823"/>
      <c r="F34" s="823"/>
      <c r="G34" s="823"/>
      <c r="H34" s="823"/>
      <c r="I34" s="823"/>
      <c r="J34" s="823"/>
      <c r="K34" s="823"/>
      <c r="L34" s="824"/>
      <c r="M34" s="80"/>
      <c r="N34" s="80"/>
      <c r="O34" s="80"/>
    </row>
    <row r="35" spans="2:15" ht="18.600000000000001" customHeight="1" thickBot="1">
      <c r="B35" s="881"/>
      <c r="C35" s="843" t="s">
        <v>96</v>
      </c>
      <c r="D35" s="843"/>
      <c r="E35" s="843"/>
      <c r="F35" s="843"/>
      <c r="G35" s="339" t="s">
        <v>97</v>
      </c>
      <c r="H35" s="872" t="s">
        <v>98</v>
      </c>
      <c r="I35" s="872"/>
      <c r="J35" s="204" t="s">
        <v>78</v>
      </c>
      <c r="K35" s="257" t="s">
        <v>73</v>
      </c>
      <c r="L35" s="258" t="s">
        <v>80</v>
      </c>
      <c r="M35" s="80"/>
      <c r="N35" s="80"/>
      <c r="O35" s="80"/>
    </row>
    <row r="36" spans="2:15" ht="17.100000000000001" customHeight="1" thickBot="1">
      <c r="B36" s="881"/>
      <c r="C36" s="211" t="s">
        <v>85</v>
      </c>
      <c r="D36" s="815"/>
      <c r="E36" s="815"/>
      <c r="F36" s="815"/>
      <c r="G36" s="338"/>
      <c r="H36" s="816"/>
      <c r="I36" s="816"/>
      <c r="J36" s="350"/>
      <c r="K36" s="248"/>
      <c r="L36" s="249"/>
      <c r="M36" s="80"/>
      <c r="N36" s="80"/>
      <c r="O36" s="80"/>
    </row>
    <row r="37" spans="2:15" ht="17.100000000000001" customHeight="1" thickBot="1">
      <c r="B37" s="881"/>
      <c r="C37" s="211" t="s">
        <v>86</v>
      </c>
      <c r="D37" s="815"/>
      <c r="E37" s="815"/>
      <c r="F37" s="815"/>
      <c r="G37" s="338"/>
      <c r="H37" s="816"/>
      <c r="I37" s="816"/>
      <c r="J37" s="350"/>
      <c r="K37" s="248"/>
      <c r="L37" s="249"/>
      <c r="M37" s="80"/>
      <c r="N37" s="80"/>
      <c r="O37" s="80"/>
    </row>
    <row r="38" spans="2:15" ht="17.100000000000001" customHeight="1" thickBot="1">
      <c r="B38" s="881"/>
      <c r="C38" s="211" t="s">
        <v>87</v>
      </c>
      <c r="D38" s="815"/>
      <c r="E38" s="815"/>
      <c r="F38" s="815"/>
      <c r="G38" s="338"/>
      <c r="H38" s="816"/>
      <c r="I38" s="816"/>
      <c r="J38" s="350"/>
      <c r="K38" s="248"/>
      <c r="L38" s="249"/>
      <c r="M38" s="80"/>
      <c r="N38" s="80"/>
      <c r="O38" s="80"/>
    </row>
    <row r="39" spans="2:15" ht="17.100000000000001" customHeight="1" thickBot="1">
      <c r="B39" s="881"/>
      <c r="C39" s="212" t="s">
        <v>89</v>
      </c>
      <c r="D39" s="815"/>
      <c r="E39" s="815"/>
      <c r="F39" s="815"/>
      <c r="G39" s="338"/>
      <c r="H39" s="816"/>
      <c r="I39" s="816"/>
      <c r="J39" s="350"/>
      <c r="K39" s="248"/>
      <c r="L39" s="249"/>
      <c r="M39" s="80"/>
      <c r="N39" s="80"/>
      <c r="O39" s="80"/>
    </row>
    <row r="40" spans="2:15" ht="17.100000000000001" customHeight="1" thickBot="1">
      <c r="B40" s="881"/>
      <c r="C40" s="212" t="s">
        <v>91</v>
      </c>
      <c r="D40" s="815"/>
      <c r="E40" s="815"/>
      <c r="F40" s="815"/>
      <c r="G40" s="338"/>
      <c r="H40" s="816"/>
      <c r="I40" s="816"/>
      <c r="J40" s="350"/>
      <c r="K40" s="248"/>
      <c r="L40" s="249"/>
      <c r="M40" s="80"/>
      <c r="N40" s="80"/>
      <c r="O40" s="80"/>
    </row>
    <row r="41" spans="2:15" ht="17.100000000000001" customHeight="1" thickBot="1">
      <c r="B41" s="881"/>
      <c r="C41" s="212" t="s">
        <v>92</v>
      </c>
      <c r="D41" s="815"/>
      <c r="E41" s="815"/>
      <c r="F41" s="815"/>
      <c r="G41" s="338"/>
      <c r="H41" s="816"/>
      <c r="I41" s="816"/>
      <c r="J41" s="350"/>
      <c r="K41" s="248"/>
      <c r="L41" s="249"/>
      <c r="M41" s="80"/>
      <c r="N41" s="80"/>
      <c r="O41" s="80"/>
    </row>
    <row r="42" spans="2:15" ht="17.100000000000001" customHeight="1" thickBot="1">
      <c r="B42" s="881"/>
      <c r="C42" s="212" t="s">
        <v>93</v>
      </c>
      <c r="D42" s="815"/>
      <c r="E42" s="815"/>
      <c r="F42" s="815"/>
      <c r="G42" s="338"/>
      <c r="H42" s="816"/>
      <c r="I42" s="816"/>
      <c r="J42" s="350"/>
      <c r="K42" s="248"/>
      <c r="L42" s="249"/>
      <c r="M42" s="80"/>
      <c r="N42" s="80"/>
      <c r="O42" s="80"/>
    </row>
    <row r="43" spans="2:15" ht="17.100000000000001" customHeight="1" thickBot="1">
      <c r="B43" s="881"/>
      <c r="C43" s="212" t="s">
        <v>102</v>
      </c>
      <c r="D43" s="815"/>
      <c r="E43" s="815"/>
      <c r="F43" s="815"/>
      <c r="G43" s="338"/>
      <c r="H43" s="816"/>
      <c r="I43" s="816"/>
      <c r="J43" s="350"/>
      <c r="K43" s="248"/>
      <c r="L43" s="249"/>
      <c r="M43" s="80"/>
      <c r="N43" s="80"/>
      <c r="O43" s="80"/>
    </row>
    <row r="44" spans="2:15" ht="17.100000000000001" customHeight="1" thickBot="1">
      <c r="B44" s="881"/>
      <c r="C44" s="212" t="s">
        <v>103</v>
      </c>
      <c r="D44" s="815"/>
      <c r="E44" s="815"/>
      <c r="F44" s="815"/>
      <c r="G44" s="338"/>
      <c r="H44" s="816"/>
      <c r="I44" s="816"/>
      <c r="J44" s="350"/>
      <c r="K44" s="248"/>
      <c r="L44" s="249"/>
      <c r="M44" s="80"/>
      <c r="N44" s="80"/>
      <c r="O44" s="80"/>
    </row>
    <row r="45" spans="2:15" ht="17.100000000000001" customHeight="1" thickBot="1">
      <c r="B45" s="881"/>
      <c r="C45" s="465" t="s">
        <v>104</v>
      </c>
      <c r="D45" s="882"/>
      <c r="E45" s="882"/>
      <c r="F45" s="882"/>
      <c r="G45" s="338"/>
      <c r="H45" s="844"/>
      <c r="I45" s="844"/>
      <c r="J45" s="239"/>
      <c r="K45" s="443"/>
      <c r="L45" s="466"/>
      <c r="M45" s="80"/>
      <c r="N45" s="55"/>
      <c r="O45" s="80"/>
    </row>
    <row r="46" spans="2:15" ht="31.5" customHeight="1">
      <c r="B46" s="806" t="s">
        <v>14</v>
      </c>
      <c r="C46" s="810" t="s">
        <v>1786</v>
      </c>
      <c r="D46" s="811"/>
      <c r="E46" s="811"/>
      <c r="F46" s="811"/>
      <c r="G46" s="811"/>
      <c r="H46" s="811"/>
      <c r="I46" s="811"/>
      <c r="J46" s="811"/>
      <c r="K46" s="812"/>
      <c r="L46" s="380"/>
      <c r="M46" s="1"/>
    </row>
    <row r="47" spans="2:15" ht="27" customHeight="1">
      <c r="B47" s="807"/>
      <c r="C47" s="829" t="s">
        <v>1129</v>
      </c>
      <c r="D47" s="829"/>
      <c r="E47" s="829"/>
      <c r="F47" s="451" t="s">
        <v>80</v>
      </c>
      <c r="G47" s="813" t="s">
        <v>313</v>
      </c>
      <c r="H47" s="814"/>
      <c r="I47" s="451" t="s">
        <v>1131</v>
      </c>
      <c r="J47" s="245" t="s">
        <v>1130</v>
      </c>
      <c r="K47" s="830" t="s">
        <v>298</v>
      </c>
      <c r="L47" s="831"/>
      <c r="M47" s="1"/>
    </row>
    <row r="48" spans="2:15">
      <c r="B48" s="807"/>
      <c r="C48" s="166" t="s">
        <v>85</v>
      </c>
      <c r="D48" s="808"/>
      <c r="E48" s="809"/>
      <c r="F48" s="53"/>
      <c r="G48" s="805"/>
      <c r="H48" s="805"/>
      <c r="I48" s="450"/>
      <c r="J48" s="454"/>
      <c r="K48" s="791"/>
      <c r="L48" s="792"/>
      <c r="M48" s="1"/>
    </row>
    <row r="49" spans="2:16">
      <c r="B49" s="807"/>
      <c r="C49" s="167" t="s">
        <v>86</v>
      </c>
      <c r="D49" s="808"/>
      <c r="E49" s="809"/>
      <c r="F49" s="455"/>
      <c r="G49" s="805"/>
      <c r="H49" s="805"/>
      <c r="I49" s="450"/>
      <c r="J49" s="348"/>
      <c r="K49" s="793"/>
      <c r="L49" s="794"/>
      <c r="M49" s="1"/>
    </row>
    <row r="50" spans="2:16">
      <c r="B50" s="807"/>
      <c r="C50" s="168" t="s">
        <v>87</v>
      </c>
      <c r="D50" s="808"/>
      <c r="E50" s="809"/>
      <c r="F50" s="442"/>
      <c r="G50" s="805"/>
      <c r="H50" s="805"/>
      <c r="I50" s="450"/>
      <c r="J50" s="348"/>
      <c r="K50" s="793"/>
      <c r="L50" s="794"/>
      <c r="M50" s="1"/>
    </row>
    <row r="51" spans="2:16" ht="14.45" customHeight="1">
      <c r="B51" s="807"/>
      <c r="C51" s="448" t="s">
        <v>89</v>
      </c>
      <c r="D51" s="808"/>
      <c r="E51" s="809"/>
      <c r="F51" s="442"/>
      <c r="G51" s="805"/>
      <c r="H51" s="805"/>
      <c r="I51" s="450"/>
      <c r="J51" s="348"/>
      <c r="K51" s="793"/>
      <c r="L51" s="794"/>
      <c r="M51" s="1"/>
    </row>
    <row r="52" spans="2:16" ht="14.45" customHeight="1" thickBot="1">
      <c r="B52" s="807"/>
      <c r="C52" s="447" t="s">
        <v>91</v>
      </c>
      <c r="D52" s="798"/>
      <c r="E52" s="799"/>
      <c r="F52" s="128"/>
      <c r="G52" s="805"/>
      <c r="H52" s="805"/>
      <c r="I52" s="450"/>
      <c r="J52" s="348"/>
      <c r="K52" s="793"/>
      <c r="L52" s="794"/>
      <c r="M52" s="1"/>
    </row>
    <row r="53" spans="2:16" s="289" customFormat="1" ht="27.6" customHeight="1" thickBot="1">
      <c r="B53" s="800" t="s">
        <v>105</v>
      </c>
      <c r="C53" s="801"/>
      <c r="D53" s="801"/>
      <c r="E53" s="801"/>
      <c r="F53" s="802"/>
      <c r="G53" s="803"/>
      <c r="H53" s="803"/>
      <c r="I53" s="803"/>
      <c r="J53" s="803"/>
      <c r="K53" s="803"/>
      <c r="L53" s="804"/>
    </row>
    <row r="54" spans="2:16" s="289" customFormat="1" ht="15.75" thickBot="1">
      <c r="B54" s="795" t="s">
        <v>5</v>
      </c>
      <c r="C54" s="796"/>
      <c r="D54" s="796"/>
      <c r="E54" s="796"/>
      <c r="F54" s="796"/>
      <c r="G54" s="796"/>
      <c r="H54" s="796"/>
      <c r="I54" s="796"/>
      <c r="J54" s="796"/>
      <c r="K54" s="796"/>
      <c r="L54" s="797"/>
    </row>
    <row r="60" spans="2:16">
      <c r="P60" s="43"/>
    </row>
  </sheetData>
  <sheetProtection algorithmName="SHA-512" hashValue="PSIrYavS/9hurvRnoGXrm0L12UXeKpcZCr9jQkN0w+nK6vcnwFzhDlkQpJ3ES5RGlqclr99bvVuw34l/HT8u1g==" saltValue="hPPyJtD8nd/WXehHAdo+wA==" spinCount="100000" sheet="1" objects="1" scenarios="1"/>
  <mergeCells count="92">
    <mergeCell ref="B7:B16"/>
    <mergeCell ref="C7:L7"/>
    <mergeCell ref="B2:E2"/>
    <mergeCell ref="B3:L3"/>
    <mergeCell ref="B4:B6"/>
    <mergeCell ref="C4:L4"/>
    <mergeCell ref="C5:F5"/>
    <mergeCell ref="G5:H5"/>
    <mergeCell ref="J5:K5"/>
    <mergeCell ref="C6:F6"/>
    <mergeCell ref="G6:H6"/>
    <mergeCell ref="J6:K6"/>
    <mergeCell ref="H8:I8"/>
    <mergeCell ref="J8:L15"/>
    <mergeCell ref="D8:G8"/>
    <mergeCell ref="D9:G9"/>
    <mergeCell ref="B17:B27"/>
    <mergeCell ref="C17:L17"/>
    <mergeCell ref="D27:F27"/>
    <mergeCell ref="G27:H27"/>
    <mergeCell ref="H35:I35"/>
    <mergeCell ref="K18:L27"/>
    <mergeCell ref="B28:B33"/>
    <mergeCell ref="C28:C30"/>
    <mergeCell ref="B34:B45"/>
    <mergeCell ref="D44:F44"/>
    <mergeCell ref="H44:I44"/>
    <mergeCell ref="D45:F45"/>
    <mergeCell ref="D39:F39"/>
    <mergeCell ref="D40:F40"/>
    <mergeCell ref="D41:F41"/>
    <mergeCell ref="H43:I43"/>
    <mergeCell ref="D16:G16"/>
    <mergeCell ref="D29:L30"/>
    <mergeCell ref="D28:L28"/>
    <mergeCell ref="D36:F36"/>
    <mergeCell ref="D37:F37"/>
    <mergeCell ref="K16:L16"/>
    <mergeCell ref="D10:G10"/>
    <mergeCell ref="H13:I13"/>
    <mergeCell ref="H14:I14"/>
    <mergeCell ref="H15:I15"/>
    <mergeCell ref="H12:I12"/>
    <mergeCell ref="D14:G14"/>
    <mergeCell ref="D15:G15"/>
    <mergeCell ref="H9:I9"/>
    <mergeCell ref="H11:I11"/>
    <mergeCell ref="H10:I10"/>
    <mergeCell ref="C47:E47"/>
    <mergeCell ref="K47:L47"/>
    <mergeCell ref="H16:I16"/>
    <mergeCell ref="D11:G11"/>
    <mergeCell ref="D12:G12"/>
    <mergeCell ref="D13:G13"/>
    <mergeCell ref="D42:F42"/>
    <mergeCell ref="H42:I42"/>
    <mergeCell ref="D32:L33"/>
    <mergeCell ref="H36:I36"/>
    <mergeCell ref="H37:I37"/>
    <mergeCell ref="C35:F35"/>
    <mergeCell ref="H45:I45"/>
    <mergeCell ref="D43:F43"/>
    <mergeCell ref="D38:F38"/>
    <mergeCell ref="H38:I38"/>
    <mergeCell ref="C18:H18"/>
    <mergeCell ref="H40:I40"/>
    <mergeCell ref="H41:I41"/>
    <mergeCell ref="D31:L31"/>
    <mergeCell ref="C34:L34"/>
    <mergeCell ref="H39:I39"/>
    <mergeCell ref="C31:C33"/>
    <mergeCell ref="D50:E50"/>
    <mergeCell ref="G48:H48"/>
    <mergeCell ref="G49:H49"/>
    <mergeCell ref="G50:H50"/>
    <mergeCell ref="D48:E48"/>
    <mergeCell ref="K48:L48"/>
    <mergeCell ref="K49:L49"/>
    <mergeCell ref="B54:L54"/>
    <mergeCell ref="K52:L52"/>
    <mergeCell ref="K50:L50"/>
    <mergeCell ref="K51:L51"/>
    <mergeCell ref="D52:E52"/>
    <mergeCell ref="B53:E53"/>
    <mergeCell ref="F53:L53"/>
    <mergeCell ref="G51:H51"/>
    <mergeCell ref="G52:H52"/>
    <mergeCell ref="B46:B52"/>
    <mergeCell ref="D51:E51"/>
    <mergeCell ref="C46:K46"/>
    <mergeCell ref="G47:H47"/>
    <mergeCell ref="D49:E49"/>
  </mergeCells>
  <dataValidations count="16">
    <dataValidation type="list" allowBlank="1" showInputMessage="1" showErrorMessage="1" sqref="L6 K36:K45" xr:uid="{2A8B7322-938C-4DFD-8BB9-A2FC81CD26B5}">
      <formula1>State</formula1>
    </dataValidation>
    <dataValidation operator="greaterThanOrEqual" allowBlank="1" showErrorMessage="1" errorTitle="Number" error="Enter the number of facilities as a numeral." sqref="D41:D45" xr:uid="{C12DCEBB-332A-4802-BA41-73114B691DB5}"/>
    <dataValidation type="list" operator="greaterThanOrEqual" allowBlank="1" showInputMessage="1" showErrorMessage="1" errorTitle="Number" error="Enter the number of facilities as a numeral." sqref="H45:I45" xr:uid="{BBA4C239-EF2F-4A04-875C-F1B1E549EFE9}">
      <formula1>Entity_Type</formula1>
    </dataValidation>
    <dataValidation operator="greaterThanOrEqual" allowBlank="1" showInputMessage="1" errorTitle="Number" error="Enter the number of facilities as a numeral." sqref="J41:J45 D48:D50" xr:uid="{29711B46-F0A2-40DF-A7B9-4158885A8955}"/>
    <dataValidation type="list" allowBlank="1" showInputMessage="1" showErrorMessage="1" sqref="H15:I15 H13:I13 L36:L45" xr:uid="{082FA0D0-36EC-4B0E-B9CE-56570DA6F060}">
      <formula1>Country</formula1>
    </dataValidation>
    <dataValidation type="list" allowBlank="1" showInputMessage="1" showErrorMessage="1" sqref="H36:I44" xr:uid="{ACD50A17-D7EB-4D4E-85C9-2BACC4654F5B}">
      <formula1>Entity_Type</formula1>
    </dataValidation>
    <dataValidation type="decimal" allowBlank="1" showInputMessage="1" showErrorMessage="1" sqref="G36:G45 J19:J27" xr:uid="{1CCD4C03-816B-4B53-8212-8B5205A236AE}">
      <formula1>0</formula1>
      <formula2>1</formula2>
    </dataValidation>
    <dataValidation allowBlank="1" showInputMessage="1" showErrorMessage="1" errorTitle="ZIP Code" error="Input a valid 5-digit ZIP Code" sqref="H12:I12" xr:uid="{7C7AAC8F-0F2F-4923-9E9A-7E7DBD2BF9C2}"/>
    <dataValidation type="list" allowBlank="1" showInputMessage="1" showErrorMessage="1" errorTitle="State" error="Select a valid U.S. state only.  If non-U.S. location, please leave this field blank." sqref="H11" xr:uid="{1FE18336-EBE1-46A4-ADF8-E25A377F6EEA}">
      <formula1>State</formula1>
    </dataValidation>
    <dataValidation type="list" allowBlank="1" showInputMessage="1" showErrorMessage="1" sqref="H16:I16" xr:uid="{89AA30F4-C7C7-41C1-9B4A-1258E29B2F23}">
      <formula1>"Private, Public"</formula1>
    </dataValidation>
    <dataValidation type="whole" operator="greaterThanOrEqual" allowBlank="1" showInputMessage="1" showErrorMessage="1" sqref="L46" xr:uid="{272E6E1B-0314-4C75-9850-96E343119E83}">
      <formula1>0</formula1>
    </dataValidation>
    <dataValidation type="whole" allowBlank="1" showInputMessage="1" showErrorMessage="1" sqref="J48:J52" xr:uid="{8C5A8D1B-D8DF-4889-B584-3B62572A307F}">
      <formula1>2018</formula1>
      <formula2>2025</formula2>
    </dataValidation>
    <dataValidation type="list" allowBlank="1" showInputMessage="1" showErrorMessage="1" errorTitle="Dropdown" error="You must select an option from the drop-down menu." sqref="F48:F52" xr:uid="{7E35C331-2947-4499-8A9E-76F21E9A9AB3}">
      <formula1>Country</formula1>
    </dataValidation>
    <dataValidation allowBlank="1" showInputMessage="1" showErrorMessage="1" errorTitle="Dropdown" error="You must select an option from the drop-down menu." sqref="G48:G52" xr:uid="{04689EA0-6724-40C3-970F-225EADC94334}"/>
    <dataValidation type="list" operator="greaterThanOrEqual" allowBlank="1" showInputMessage="1" errorTitle="Number" error="Enter the number of facilities as a numeral." sqref="I48:I52" xr:uid="{2E1BF88D-DB04-4584-88F0-6A3C8EE65466}">
      <formula1>JV_Purpose</formula1>
    </dataValidation>
    <dataValidation type="list" allowBlank="1" showInputMessage="1" showErrorMessage="1" sqref="I19:I27" xr:uid="{F1E0094A-7656-494E-A4DC-949AFD425E40}">
      <formula1>Market_Part</formula1>
    </dataValidation>
  </dataValidations>
  <hyperlinks>
    <hyperlink ref="B2:D2" location="Definitions!Print_Area" display="Previous Page" xr:uid="{00000000-0004-0000-0400-000001000000}"/>
    <hyperlink ref="L2" location="'2. Facility Information'!A1" display="Next Page" xr:uid="{6ED9DD01-5D58-47A3-90EF-CF39E4ACA290}"/>
    <hyperlink ref="B2:E2" location="'iv. Definitions'!A1" display="Previous Page" xr:uid="{A354273F-1328-4F23-9803-EFB936AD8FA5}"/>
    <hyperlink ref="J8:L8" location="'iv. Definitions'!B34" display="Definition: Organization" xr:uid="{C50CC1BA-660F-455A-B856-FDC553577CE9}"/>
    <hyperlink ref="J8:L15" location="'iv. Definitions'!A1" display="Definition: Organization" xr:uid="{6248E2E4-5EF6-43D3-A122-9D0F3CF9EF26}"/>
  </hyperlinks>
  <printOptions horizontalCentered="1" verticalCentered="1"/>
  <pageMargins left="0.35" right="0.35" top="0.5" bottom="0.5" header="0.05" footer="0.25"/>
  <pageSetup paperSize="8" scale="85" orientation="landscape" r:id="rId1"/>
  <ignoredErrors>
    <ignoredError sqref="C36:C45 C28:C33 C19:C25 C8:C16 C26:C27 C48:C5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3D55D-204A-44E3-8F64-79D65E13CFBA}">
  <dimension ref="A1:R45"/>
  <sheetViews>
    <sheetView showGridLines="0" zoomScale="80" zoomScaleNormal="80" zoomScaleSheetLayoutView="80" workbookViewId="0">
      <pane xSplit="4" ySplit="2" topLeftCell="E3" activePane="bottomRight" state="frozen"/>
      <selection activeCell="S56" sqref="S56"/>
      <selection pane="topRight" activeCell="S56" sqref="S56"/>
      <selection pane="bottomLeft" activeCell="S56" sqref="S56"/>
      <selection pane="bottomRight"/>
    </sheetView>
  </sheetViews>
  <sheetFormatPr defaultRowHeight="15"/>
  <cols>
    <col min="1" max="1" width="7.28515625" customWidth="1"/>
    <col min="2" max="2" width="3.85546875" customWidth="1"/>
    <col min="3" max="3" width="5.5703125" style="289" customWidth="1"/>
    <col min="4" max="4" width="43.5703125" customWidth="1"/>
    <col min="5" max="5" width="20.85546875" customWidth="1"/>
    <col min="6" max="6" width="15.5703125" customWidth="1"/>
    <col min="7" max="7" width="23.5703125" customWidth="1"/>
    <col min="8" max="8" width="25.5703125" style="61" customWidth="1"/>
    <col min="9" max="9" width="23.5703125" style="80" customWidth="1"/>
    <col min="10" max="10" width="34.5703125" customWidth="1"/>
    <col min="11" max="11" width="32.5703125" customWidth="1"/>
    <col min="12" max="12" width="23.42578125" style="5" customWidth="1"/>
    <col min="13" max="13" width="23.42578125" style="272" customWidth="1"/>
    <col min="14" max="14" width="16.5703125" customWidth="1"/>
    <col min="15" max="15" width="15.85546875" style="80" customWidth="1"/>
    <col min="16" max="16" width="23.5703125" customWidth="1"/>
  </cols>
  <sheetData>
    <row r="1" spans="1:18" s="289" customFormat="1" ht="15.75" thickBot="1">
      <c r="L1" s="272"/>
      <c r="M1" s="272"/>
    </row>
    <row r="2" spans="1:18" ht="15.75" thickBot="1">
      <c r="A2" s="80"/>
      <c r="B2" s="885" t="s">
        <v>6</v>
      </c>
      <c r="C2" s="905"/>
      <c r="D2" s="905"/>
      <c r="E2" s="132"/>
      <c r="F2" s="132"/>
      <c r="G2" s="132"/>
      <c r="H2" s="132"/>
      <c r="I2" s="132"/>
      <c r="J2" s="135"/>
      <c r="K2" s="48"/>
      <c r="L2" s="48"/>
      <c r="M2" s="48"/>
      <c r="N2" s="48"/>
      <c r="O2" s="48"/>
      <c r="P2" s="650" t="s">
        <v>0</v>
      </c>
    </row>
    <row r="3" spans="1:18" ht="15.75" thickBot="1">
      <c r="A3" s="80"/>
      <c r="B3" s="913" t="s">
        <v>106</v>
      </c>
      <c r="C3" s="913"/>
      <c r="D3" s="913"/>
      <c r="E3" s="913"/>
      <c r="F3" s="914"/>
      <c r="G3" s="914"/>
      <c r="H3" s="914"/>
      <c r="I3" s="914"/>
      <c r="J3" s="915"/>
      <c r="K3" s="913"/>
      <c r="L3" s="913"/>
      <c r="M3" s="913"/>
      <c r="N3" s="913"/>
      <c r="O3" s="913"/>
      <c r="P3" s="916"/>
    </row>
    <row r="4" spans="1:18" ht="52.9" customHeight="1">
      <c r="A4" s="55"/>
      <c r="B4" s="921" t="s">
        <v>1643</v>
      </c>
      <c r="C4" s="933" t="s">
        <v>1835</v>
      </c>
      <c r="D4" s="934"/>
      <c r="E4" s="934"/>
      <c r="F4" s="934"/>
      <c r="G4" s="934"/>
      <c r="H4" s="934"/>
      <c r="I4" s="934"/>
      <c r="J4" s="934"/>
      <c r="K4" s="934"/>
      <c r="L4" s="934"/>
      <c r="M4" s="934"/>
      <c r="N4" s="934"/>
      <c r="O4" s="935"/>
      <c r="P4" s="401"/>
    </row>
    <row r="5" spans="1:18" s="289" customFormat="1" ht="16.899999999999999" customHeight="1">
      <c r="A5" s="55"/>
      <c r="B5" s="922"/>
      <c r="C5" s="897" t="s">
        <v>1696</v>
      </c>
      <c r="D5" s="898"/>
      <c r="E5" s="898"/>
      <c r="F5" s="898"/>
      <c r="G5" s="565"/>
      <c r="H5" s="565"/>
      <c r="I5" s="565"/>
      <c r="J5" s="565"/>
      <c r="K5" s="565"/>
      <c r="L5" s="565"/>
      <c r="M5" s="565"/>
      <c r="N5" s="565"/>
      <c r="O5" s="565"/>
      <c r="P5" s="571"/>
    </row>
    <row r="6" spans="1:18" s="289" customFormat="1" ht="18" customHeight="1">
      <c r="A6" s="55"/>
      <c r="B6" s="922"/>
      <c r="C6" s="535"/>
      <c r="D6" s="564" t="s">
        <v>1288</v>
      </c>
      <c r="E6" s="899"/>
      <c r="F6" s="899"/>
      <c r="G6" s="899"/>
      <c r="H6" s="899"/>
      <c r="I6" s="899"/>
      <c r="J6" s="899"/>
      <c r="K6" s="899"/>
      <c r="L6" s="899"/>
      <c r="M6" s="899"/>
      <c r="N6" s="899"/>
      <c r="O6" s="899"/>
      <c r="P6" s="900"/>
    </row>
    <row r="7" spans="1:18" s="289" customFormat="1" ht="15.75" thickBot="1">
      <c r="A7" s="55"/>
      <c r="B7" s="922"/>
      <c r="C7" s="535"/>
      <c r="D7" s="564" t="s">
        <v>1593</v>
      </c>
      <c r="E7" s="901"/>
      <c r="F7" s="901"/>
      <c r="G7" s="901"/>
      <c r="H7" s="901"/>
      <c r="I7" s="901"/>
      <c r="J7" s="901"/>
      <c r="K7" s="901"/>
      <c r="L7" s="901"/>
      <c r="M7" s="901"/>
      <c r="N7" s="901"/>
      <c r="O7" s="901"/>
      <c r="P7" s="902"/>
    </row>
    <row r="8" spans="1:18">
      <c r="A8" s="80"/>
      <c r="B8" s="922"/>
      <c r="C8" s="535"/>
      <c r="D8" s="564" t="s">
        <v>1594</v>
      </c>
      <c r="E8" s="903" t="s">
        <v>109</v>
      </c>
      <c r="F8" s="904"/>
      <c r="G8" s="904"/>
      <c r="H8" s="903" t="s">
        <v>110</v>
      </c>
      <c r="I8" s="904"/>
      <c r="J8" s="904"/>
      <c r="K8" s="904"/>
      <c r="L8" s="904"/>
      <c r="M8" s="904"/>
      <c r="N8" s="903" t="s">
        <v>111</v>
      </c>
      <c r="O8" s="904"/>
      <c r="P8" s="917"/>
    </row>
    <row r="9" spans="1:18" ht="15" customHeight="1" thickBot="1">
      <c r="A9" s="80"/>
      <c r="B9" s="922"/>
      <c r="C9" s="536"/>
      <c r="D9" s="536"/>
      <c r="E9" s="537" t="s">
        <v>1234</v>
      </c>
      <c r="F9" s="538" t="s">
        <v>1235</v>
      </c>
      <c r="G9" s="539" t="s">
        <v>1236</v>
      </c>
      <c r="H9" s="537" t="s">
        <v>1237</v>
      </c>
      <c r="I9" s="540" t="s">
        <v>1238</v>
      </c>
      <c r="J9" s="538" t="s">
        <v>1239</v>
      </c>
      <c r="K9" s="539" t="s">
        <v>1240</v>
      </c>
      <c r="L9" s="539" t="s">
        <v>1241</v>
      </c>
      <c r="M9" s="588" t="s">
        <v>1242</v>
      </c>
      <c r="N9" s="537" t="s">
        <v>1243</v>
      </c>
      <c r="O9" s="538" t="s">
        <v>1244</v>
      </c>
      <c r="P9" s="541" t="s">
        <v>1508</v>
      </c>
      <c r="Q9" s="429"/>
    </row>
    <row r="10" spans="1:18" ht="50.25" customHeight="1">
      <c r="A10" s="55"/>
      <c r="B10" s="922"/>
      <c r="C10" s="903" t="s">
        <v>76</v>
      </c>
      <c r="D10" s="917"/>
      <c r="E10" s="542" t="s">
        <v>78</v>
      </c>
      <c r="F10" s="543" t="s">
        <v>1124</v>
      </c>
      <c r="G10" s="543" t="s">
        <v>80</v>
      </c>
      <c r="H10" s="542" t="s">
        <v>112</v>
      </c>
      <c r="I10" s="543" t="s">
        <v>1112</v>
      </c>
      <c r="J10" s="543" t="s">
        <v>113</v>
      </c>
      <c r="K10" s="543" t="s">
        <v>1105</v>
      </c>
      <c r="L10" s="587" t="s">
        <v>114</v>
      </c>
      <c r="M10" s="583" t="s">
        <v>1751</v>
      </c>
      <c r="N10" s="544" t="s">
        <v>1686</v>
      </c>
      <c r="O10" s="543" t="s">
        <v>1633</v>
      </c>
      <c r="P10" s="545" t="s">
        <v>115</v>
      </c>
    </row>
    <row r="11" spans="1:18">
      <c r="A11" s="80"/>
      <c r="B11" s="922"/>
      <c r="C11" s="419" t="s">
        <v>85</v>
      </c>
      <c r="D11" s="363"/>
      <c r="E11" s="495"/>
      <c r="F11" s="496"/>
      <c r="G11" s="497"/>
      <c r="H11" s="495"/>
      <c r="I11" s="498"/>
      <c r="J11" s="483"/>
      <c r="K11" s="483"/>
      <c r="L11" s="585"/>
      <c r="M11" s="584"/>
      <c r="N11" s="495"/>
      <c r="O11" s="498"/>
      <c r="P11" s="284"/>
    </row>
    <row r="12" spans="1:18">
      <c r="A12" s="80"/>
      <c r="B12" s="922"/>
      <c r="C12" s="419" t="s">
        <v>86</v>
      </c>
      <c r="D12" s="364"/>
      <c r="E12" s="495"/>
      <c r="F12" s="496"/>
      <c r="G12" s="497"/>
      <c r="H12" s="495"/>
      <c r="I12" s="505"/>
      <c r="J12" s="483"/>
      <c r="K12" s="483"/>
      <c r="L12" s="585"/>
      <c r="M12" s="584"/>
      <c r="N12" s="495"/>
      <c r="O12" s="498"/>
      <c r="P12" s="500"/>
    </row>
    <row r="13" spans="1:18">
      <c r="A13" s="80"/>
      <c r="B13" s="922"/>
      <c r="C13" s="419" t="s">
        <v>87</v>
      </c>
      <c r="D13" s="364"/>
      <c r="E13" s="495"/>
      <c r="F13" s="496"/>
      <c r="G13" s="497"/>
      <c r="H13" s="495"/>
      <c r="I13" s="498"/>
      <c r="J13" s="483"/>
      <c r="K13" s="483"/>
      <c r="L13" s="585"/>
      <c r="M13" s="584"/>
      <c r="N13" s="495"/>
      <c r="O13" s="498"/>
      <c r="P13" s="500"/>
    </row>
    <row r="14" spans="1:18">
      <c r="A14" s="80"/>
      <c r="B14" s="922"/>
      <c r="C14" s="419" t="s">
        <v>89</v>
      </c>
      <c r="D14" s="364"/>
      <c r="E14" s="495"/>
      <c r="F14" s="496"/>
      <c r="G14" s="497"/>
      <c r="H14" s="495"/>
      <c r="I14" s="498"/>
      <c r="J14" s="483"/>
      <c r="K14" s="483"/>
      <c r="L14" s="585"/>
      <c r="M14" s="584"/>
      <c r="N14" s="495"/>
      <c r="O14" s="498"/>
      <c r="P14" s="284"/>
      <c r="R14" s="45"/>
    </row>
    <row r="15" spans="1:18">
      <c r="A15" s="80"/>
      <c r="B15" s="922"/>
      <c r="C15" s="419" t="s">
        <v>91</v>
      </c>
      <c r="D15" s="364"/>
      <c r="E15" s="495"/>
      <c r="F15" s="496"/>
      <c r="G15" s="497"/>
      <c r="H15" s="495"/>
      <c r="I15" s="498"/>
      <c r="J15" s="483"/>
      <c r="K15" s="483"/>
      <c r="L15" s="585"/>
      <c r="M15" s="584"/>
      <c r="N15" s="495"/>
      <c r="O15" s="498"/>
      <c r="P15" s="284"/>
    </row>
    <row r="16" spans="1:18">
      <c r="A16" s="80"/>
      <c r="B16" s="922"/>
      <c r="C16" s="419" t="s">
        <v>92</v>
      </c>
      <c r="D16" s="364"/>
      <c r="E16" s="495"/>
      <c r="F16" s="496"/>
      <c r="G16" s="497"/>
      <c r="H16" s="495"/>
      <c r="I16" s="498"/>
      <c r="J16" s="483"/>
      <c r="K16" s="483"/>
      <c r="L16" s="585"/>
      <c r="M16" s="584"/>
      <c r="N16" s="501"/>
      <c r="O16" s="502"/>
      <c r="P16" s="284"/>
    </row>
    <row r="17" spans="1:16">
      <c r="A17" s="80"/>
      <c r="B17" s="922"/>
      <c r="C17" s="419" t="s">
        <v>93</v>
      </c>
      <c r="D17" s="364"/>
      <c r="E17" s="495"/>
      <c r="F17" s="496"/>
      <c r="G17" s="497"/>
      <c r="H17" s="495"/>
      <c r="I17" s="498"/>
      <c r="J17" s="483"/>
      <c r="K17" s="483"/>
      <c r="L17" s="585"/>
      <c r="M17" s="584"/>
      <c r="N17" s="495"/>
      <c r="O17" s="498"/>
      <c r="P17" s="284"/>
    </row>
    <row r="18" spans="1:16">
      <c r="A18" s="80"/>
      <c r="B18" s="922"/>
      <c r="C18" s="419" t="s">
        <v>102</v>
      </c>
      <c r="D18" s="364"/>
      <c r="E18" s="495"/>
      <c r="F18" s="496"/>
      <c r="G18" s="497"/>
      <c r="H18" s="495"/>
      <c r="I18" s="498"/>
      <c r="J18" s="483"/>
      <c r="K18" s="483"/>
      <c r="L18" s="585"/>
      <c r="M18" s="584"/>
      <c r="N18" s="495"/>
      <c r="O18" s="498"/>
      <c r="P18" s="284"/>
    </row>
    <row r="19" spans="1:16">
      <c r="B19" s="922"/>
      <c r="C19" s="419" t="s">
        <v>103</v>
      </c>
      <c r="D19" s="364"/>
      <c r="E19" s="495"/>
      <c r="F19" s="496"/>
      <c r="G19" s="497"/>
      <c r="H19" s="495"/>
      <c r="I19" s="498"/>
      <c r="J19" s="483"/>
      <c r="K19" s="483"/>
      <c r="L19" s="585"/>
      <c r="M19" s="584"/>
      <c r="N19" s="495"/>
      <c r="O19" s="498"/>
      <c r="P19" s="284"/>
    </row>
    <row r="20" spans="1:16">
      <c r="B20" s="922"/>
      <c r="C20" s="419" t="s">
        <v>104</v>
      </c>
      <c r="D20" s="364"/>
      <c r="E20" s="495"/>
      <c r="F20" s="496"/>
      <c r="G20" s="497"/>
      <c r="H20" s="495"/>
      <c r="I20" s="498"/>
      <c r="J20" s="483"/>
      <c r="K20" s="483"/>
      <c r="L20" s="585"/>
      <c r="M20" s="584"/>
      <c r="N20" s="495"/>
      <c r="O20" s="498"/>
      <c r="P20" s="284"/>
    </row>
    <row r="21" spans="1:16">
      <c r="B21" s="922"/>
      <c r="C21" s="419" t="s">
        <v>323</v>
      </c>
      <c r="D21" s="364"/>
      <c r="E21" s="495"/>
      <c r="F21" s="496"/>
      <c r="G21" s="497"/>
      <c r="H21" s="495"/>
      <c r="I21" s="503"/>
      <c r="J21" s="483"/>
      <c r="K21" s="483"/>
      <c r="L21" s="585"/>
      <c r="M21" s="584"/>
      <c r="N21" s="495"/>
      <c r="O21" s="503"/>
      <c r="P21" s="284"/>
    </row>
    <row r="22" spans="1:16">
      <c r="B22" s="922"/>
      <c r="C22" s="419" t="s">
        <v>324</v>
      </c>
      <c r="D22" s="364"/>
      <c r="E22" s="495"/>
      <c r="F22" s="496"/>
      <c r="G22" s="497"/>
      <c r="H22" s="495"/>
      <c r="I22" s="503"/>
      <c r="J22" s="483"/>
      <c r="K22" s="483"/>
      <c r="L22" s="585"/>
      <c r="M22" s="584"/>
      <c r="N22" s="495"/>
      <c r="O22" s="503"/>
      <c r="P22" s="284"/>
    </row>
    <row r="23" spans="1:16">
      <c r="B23" s="922"/>
      <c r="C23" s="419" t="s">
        <v>325</v>
      </c>
      <c r="D23" s="364"/>
      <c r="E23" s="495"/>
      <c r="F23" s="496"/>
      <c r="G23" s="497"/>
      <c r="H23" s="495"/>
      <c r="I23" s="503"/>
      <c r="J23" s="483"/>
      <c r="K23" s="483"/>
      <c r="L23" s="585"/>
      <c r="M23" s="584"/>
      <c r="N23" s="495"/>
      <c r="O23" s="503"/>
      <c r="P23" s="284"/>
    </row>
    <row r="24" spans="1:16">
      <c r="B24" s="922"/>
      <c r="C24" s="419" t="s">
        <v>326</v>
      </c>
      <c r="D24" s="364"/>
      <c r="E24" s="495"/>
      <c r="F24" s="496"/>
      <c r="G24" s="497"/>
      <c r="H24" s="495"/>
      <c r="I24" s="503"/>
      <c r="J24" s="483"/>
      <c r="K24" s="483"/>
      <c r="L24" s="585"/>
      <c r="M24" s="584"/>
      <c r="N24" s="495"/>
      <c r="O24" s="503"/>
      <c r="P24" s="284"/>
    </row>
    <row r="25" spans="1:16">
      <c r="B25" s="922"/>
      <c r="C25" s="419" t="s">
        <v>327</v>
      </c>
      <c r="D25" s="364"/>
      <c r="E25" s="495"/>
      <c r="F25" s="496"/>
      <c r="G25" s="497"/>
      <c r="H25" s="495"/>
      <c r="I25" s="503"/>
      <c r="J25" s="483"/>
      <c r="K25" s="483"/>
      <c r="L25" s="585"/>
      <c r="M25" s="589"/>
      <c r="N25" s="495"/>
      <c r="O25" s="503"/>
      <c r="P25" s="284"/>
    </row>
    <row r="26" spans="1:16">
      <c r="B26" s="922"/>
      <c r="C26" s="419" t="s">
        <v>328</v>
      </c>
      <c r="D26" s="364"/>
      <c r="E26" s="495"/>
      <c r="F26" s="496"/>
      <c r="G26" s="497"/>
      <c r="H26" s="495"/>
      <c r="I26" s="503"/>
      <c r="J26" s="483"/>
      <c r="K26" s="483"/>
      <c r="L26" s="585"/>
      <c r="M26" s="584"/>
      <c r="N26" s="495"/>
      <c r="O26" s="503"/>
      <c r="P26" s="284"/>
    </row>
    <row r="27" spans="1:16">
      <c r="B27" s="922"/>
      <c r="C27" s="419" t="s">
        <v>329</v>
      </c>
      <c r="D27" s="364"/>
      <c r="E27" s="495"/>
      <c r="F27" s="496"/>
      <c r="G27" s="497"/>
      <c r="H27" s="495"/>
      <c r="I27" s="503"/>
      <c r="J27" s="483"/>
      <c r="K27" s="483"/>
      <c r="L27" s="585"/>
      <c r="M27" s="584"/>
      <c r="N27" s="495"/>
      <c r="O27" s="503"/>
      <c r="P27" s="284"/>
    </row>
    <row r="28" spans="1:16">
      <c r="B28" s="922"/>
      <c r="C28" s="419" t="s">
        <v>330</v>
      </c>
      <c r="D28" s="364"/>
      <c r="E28" s="495"/>
      <c r="F28" s="496"/>
      <c r="G28" s="497"/>
      <c r="H28" s="495"/>
      <c r="I28" s="503"/>
      <c r="J28" s="483"/>
      <c r="K28" s="381"/>
      <c r="L28" s="585"/>
      <c r="M28" s="584"/>
      <c r="N28" s="495"/>
      <c r="O28" s="503"/>
      <c r="P28" s="284"/>
    </row>
    <row r="29" spans="1:16">
      <c r="B29" s="922"/>
      <c r="C29" s="419" t="s">
        <v>331</v>
      </c>
      <c r="D29" s="364"/>
      <c r="E29" s="495"/>
      <c r="F29" s="496"/>
      <c r="G29" s="497"/>
      <c r="H29" s="495"/>
      <c r="I29" s="503"/>
      <c r="J29" s="483"/>
      <c r="K29" s="483"/>
      <c r="L29" s="585"/>
      <c r="M29" s="584"/>
      <c r="N29" s="495"/>
      <c r="O29" s="503"/>
      <c r="P29" s="284"/>
    </row>
    <row r="30" spans="1:16">
      <c r="B30" s="922"/>
      <c r="C30" s="419" t="s">
        <v>332</v>
      </c>
      <c r="D30" s="364"/>
      <c r="E30" s="495"/>
      <c r="F30" s="496"/>
      <c r="G30" s="497"/>
      <c r="H30" s="495"/>
      <c r="I30" s="503"/>
      <c r="J30" s="483"/>
      <c r="K30" s="483"/>
      <c r="L30" s="585"/>
      <c r="M30" s="584"/>
      <c r="N30" s="495"/>
      <c r="O30" s="503"/>
      <c r="P30" s="284"/>
    </row>
    <row r="31" spans="1:16">
      <c r="B31" s="922"/>
      <c r="C31" s="419" t="s">
        <v>1247</v>
      </c>
      <c r="D31" s="364"/>
      <c r="E31" s="495"/>
      <c r="F31" s="496"/>
      <c r="G31" s="497"/>
      <c r="H31" s="495"/>
      <c r="I31" s="498"/>
      <c r="J31" s="483"/>
      <c r="K31" s="483"/>
      <c r="L31" s="585"/>
      <c r="M31" s="584"/>
      <c r="N31" s="495"/>
      <c r="O31" s="498"/>
      <c r="P31" s="284"/>
    </row>
    <row r="32" spans="1:16">
      <c r="B32" s="922"/>
      <c r="C32" s="419" t="s">
        <v>1248</v>
      </c>
      <c r="D32" s="364"/>
      <c r="E32" s="495"/>
      <c r="F32" s="496"/>
      <c r="G32" s="497"/>
      <c r="H32" s="495"/>
      <c r="I32" s="498"/>
      <c r="J32" s="483"/>
      <c r="K32" s="483"/>
      <c r="L32" s="585"/>
      <c r="M32" s="584"/>
      <c r="N32" s="495"/>
      <c r="O32" s="498"/>
      <c r="P32" s="284"/>
    </row>
    <row r="33" spans="1:16">
      <c r="B33" s="922"/>
      <c r="C33" s="419" t="s">
        <v>1249</v>
      </c>
      <c r="D33" s="364"/>
      <c r="E33" s="495"/>
      <c r="F33" s="496"/>
      <c r="G33" s="497"/>
      <c r="H33" s="495"/>
      <c r="I33" s="503"/>
      <c r="J33" s="483"/>
      <c r="K33" s="483"/>
      <c r="L33" s="585"/>
      <c r="M33" s="584"/>
      <c r="N33" s="495"/>
      <c r="O33" s="503"/>
      <c r="P33" s="284"/>
    </row>
    <row r="34" spans="1:16">
      <c r="B34" s="922"/>
      <c r="C34" s="419" t="s">
        <v>1250</v>
      </c>
      <c r="D34" s="364"/>
      <c r="E34" s="495"/>
      <c r="F34" s="496"/>
      <c r="G34" s="497"/>
      <c r="H34" s="495"/>
      <c r="I34" s="503"/>
      <c r="J34" s="483"/>
      <c r="K34" s="483"/>
      <c r="L34" s="585"/>
      <c r="M34" s="584"/>
      <c r="N34" s="495"/>
      <c r="O34" s="503"/>
      <c r="P34" s="284"/>
    </row>
    <row r="35" spans="1:16">
      <c r="B35" s="922"/>
      <c r="C35" s="419" t="s">
        <v>1251</v>
      </c>
      <c r="D35" s="364"/>
      <c r="E35" s="495"/>
      <c r="F35" s="496"/>
      <c r="G35" s="497"/>
      <c r="H35" s="495"/>
      <c r="I35" s="503"/>
      <c r="J35" s="483"/>
      <c r="K35" s="483"/>
      <c r="L35" s="585"/>
      <c r="M35" s="584"/>
      <c r="N35" s="495"/>
      <c r="O35" s="503"/>
      <c r="P35" s="284"/>
    </row>
    <row r="36" spans="1:16">
      <c r="B36" s="922"/>
      <c r="C36" s="419" t="s">
        <v>1252</v>
      </c>
      <c r="D36" s="364"/>
      <c r="E36" s="495"/>
      <c r="F36" s="496"/>
      <c r="G36" s="497"/>
      <c r="H36" s="495"/>
      <c r="I36" s="363"/>
      <c r="J36" s="483"/>
      <c r="K36" s="483"/>
      <c r="L36" s="585"/>
      <c r="M36" s="584"/>
      <c r="N36" s="495"/>
      <c r="O36" s="363"/>
      <c r="P36" s="284"/>
    </row>
    <row r="37" spans="1:16">
      <c r="B37" s="922"/>
      <c r="C37" s="419" t="s">
        <v>1253</v>
      </c>
      <c r="D37" s="364"/>
      <c r="E37" s="495"/>
      <c r="F37" s="496"/>
      <c r="G37" s="497"/>
      <c r="H37" s="495"/>
      <c r="I37" s="498"/>
      <c r="J37" s="483"/>
      <c r="K37" s="483"/>
      <c r="L37" s="585"/>
      <c r="M37" s="584"/>
      <c r="N37" s="495"/>
      <c r="O37" s="498"/>
      <c r="P37" s="284"/>
    </row>
    <row r="38" spans="1:16">
      <c r="B38" s="922"/>
      <c r="C38" s="419" t="s">
        <v>1254</v>
      </c>
      <c r="D38" s="364"/>
      <c r="E38" s="495"/>
      <c r="F38" s="496"/>
      <c r="G38" s="497"/>
      <c r="H38" s="495"/>
      <c r="I38" s="503"/>
      <c r="J38" s="483"/>
      <c r="K38" s="483"/>
      <c r="L38" s="585"/>
      <c r="M38" s="584"/>
      <c r="N38" s="495"/>
      <c r="O38" s="503"/>
      <c r="P38" s="284"/>
    </row>
    <row r="39" spans="1:16">
      <c r="B39" s="922"/>
      <c r="C39" s="419" t="s">
        <v>1255</v>
      </c>
      <c r="D39" s="364"/>
      <c r="E39" s="495"/>
      <c r="F39" s="496"/>
      <c r="G39" s="497"/>
      <c r="H39" s="495"/>
      <c r="I39" s="498"/>
      <c r="J39" s="483"/>
      <c r="K39" s="483"/>
      <c r="L39" s="585"/>
      <c r="M39" s="584"/>
      <c r="N39" s="495"/>
      <c r="O39" s="498"/>
      <c r="P39" s="284"/>
    </row>
    <row r="40" spans="1:16" ht="15.75" thickBot="1">
      <c r="B40" s="923"/>
      <c r="C40" s="456" t="s">
        <v>1256</v>
      </c>
      <c r="D40" s="364"/>
      <c r="E40" s="495"/>
      <c r="F40" s="496"/>
      <c r="G40" s="497"/>
      <c r="H40" s="495"/>
      <c r="I40" s="498"/>
      <c r="J40" s="483"/>
      <c r="K40" s="483"/>
      <c r="L40" s="499"/>
      <c r="M40" s="586"/>
      <c r="N40" s="504"/>
      <c r="O40" s="498"/>
      <c r="P40" s="284"/>
    </row>
    <row r="41" spans="1:16" s="289" customFormat="1" ht="28.5" customHeight="1">
      <c r="A41" s="55"/>
      <c r="B41" s="927" t="s">
        <v>9</v>
      </c>
      <c r="C41" s="941" t="s">
        <v>1665</v>
      </c>
      <c r="D41" s="942"/>
      <c r="E41" s="942"/>
      <c r="F41" s="942"/>
      <c r="G41" s="942"/>
      <c r="H41" s="942"/>
      <c r="I41" s="942"/>
      <c r="J41" s="942"/>
      <c r="K41" s="942"/>
      <c r="L41" s="942"/>
      <c r="M41" s="942"/>
      <c r="N41" s="942"/>
      <c r="O41" s="942"/>
      <c r="P41" s="943"/>
    </row>
    <row r="42" spans="1:16" s="289" customFormat="1" ht="30.75" customHeight="1">
      <c r="A42" s="55"/>
      <c r="B42" s="928"/>
      <c r="C42" s="439" t="s">
        <v>85</v>
      </c>
      <c r="D42" s="936" t="s">
        <v>1644</v>
      </c>
      <c r="E42" s="937"/>
      <c r="F42" s="937"/>
      <c r="G42" s="937"/>
      <c r="H42" s="938"/>
      <c r="I42" s="939"/>
      <c r="J42" s="939"/>
      <c r="K42" s="939"/>
      <c r="L42" s="939"/>
      <c r="M42" s="939"/>
      <c r="N42" s="939"/>
      <c r="O42" s="939"/>
      <c r="P42" s="940"/>
    </row>
    <row r="43" spans="1:16" s="289" customFormat="1" ht="30.75" customHeight="1" thickBot="1">
      <c r="A43" s="55"/>
      <c r="B43" s="929"/>
      <c r="C43" s="457" t="s">
        <v>86</v>
      </c>
      <c r="D43" s="924" t="s">
        <v>1646</v>
      </c>
      <c r="E43" s="925"/>
      <c r="F43" s="925"/>
      <c r="G43" s="926"/>
      <c r="H43" s="930"/>
      <c r="I43" s="931"/>
      <c r="J43" s="931"/>
      <c r="K43" s="931"/>
      <c r="L43" s="931"/>
      <c r="M43" s="931"/>
      <c r="N43" s="931"/>
      <c r="O43" s="931"/>
      <c r="P43" s="932"/>
    </row>
    <row r="44" spans="1:16" ht="30.75" customHeight="1" thickBot="1">
      <c r="A44" s="55"/>
      <c r="B44" s="910" t="s">
        <v>105</v>
      </c>
      <c r="C44" s="911"/>
      <c r="D44" s="912"/>
      <c r="E44" s="918"/>
      <c r="F44" s="919"/>
      <c r="G44" s="919"/>
      <c r="H44" s="919"/>
      <c r="I44" s="919"/>
      <c r="J44" s="919"/>
      <c r="K44" s="919"/>
      <c r="L44" s="919"/>
      <c r="M44" s="919"/>
      <c r="N44" s="919"/>
      <c r="O44" s="919"/>
      <c r="P44" s="920"/>
    </row>
    <row r="45" spans="1:16" ht="15.75" thickBot="1">
      <c r="A45" s="80"/>
      <c r="B45" s="906" t="s">
        <v>5</v>
      </c>
      <c r="C45" s="907"/>
      <c r="D45" s="907"/>
      <c r="E45" s="908"/>
      <c r="F45" s="908"/>
      <c r="G45" s="908"/>
      <c r="H45" s="908"/>
      <c r="I45" s="908"/>
      <c r="J45" s="908"/>
      <c r="K45" s="908"/>
      <c r="L45" s="908"/>
      <c r="M45" s="908"/>
      <c r="N45" s="908"/>
      <c r="O45" s="908"/>
      <c r="P45" s="909"/>
    </row>
  </sheetData>
  <sheetProtection algorithmName="SHA-512" hashValue="Jap0ID/oyvoP+1aabda9bj0PcFzTkMY8tXaqt+r8UiOZN3lc7bOhQEgqzpsPL2oJBbeqLQcUwxHl8mp4ziZAgg==" saltValue="/alsGY/Xz30pUigqhlp2mA==" spinCount="100000" sheet="1" objects="1" scenarios="1"/>
  <mergeCells count="19">
    <mergeCell ref="D42:G42"/>
    <mergeCell ref="H42:P42"/>
    <mergeCell ref="C41:P41"/>
    <mergeCell ref="C5:F5"/>
    <mergeCell ref="E6:P7"/>
    <mergeCell ref="H8:M8"/>
    <mergeCell ref="B2:D2"/>
    <mergeCell ref="B45:P45"/>
    <mergeCell ref="B44:D44"/>
    <mergeCell ref="B3:P3"/>
    <mergeCell ref="E8:G8"/>
    <mergeCell ref="N8:P8"/>
    <mergeCell ref="E44:P44"/>
    <mergeCell ref="B4:B40"/>
    <mergeCell ref="D43:G43"/>
    <mergeCell ref="B41:B43"/>
    <mergeCell ref="H43:P43"/>
    <mergeCell ref="C4:O4"/>
    <mergeCell ref="C10:D10"/>
  </mergeCells>
  <dataValidations count="11">
    <dataValidation type="list" allowBlank="1" showInputMessage="1" showErrorMessage="1" sqref="H11:H40" xr:uid="{9D764D33-943B-46C9-96A8-2646AD2E1282}">
      <formula1>Facility_Status</formula1>
    </dataValidation>
    <dataValidation type="list" allowBlank="1" showInputMessage="1" showErrorMessage="1" sqref="J11:K40" xr:uid="{BC276B7B-D736-45A0-8852-DAAC7A927946}">
      <formula1>Facility_Operation</formula1>
    </dataValidation>
    <dataValidation type="list" allowBlank="1" showInputMessage="1" showErrorMessage="1" sqref="F11:F40" xr:uid="{AF071127-D792-48B5-919A-BFB5025CB23D}">
      <formula1>State</formula1>
    </dataValidation>
    <dataValidation type="list" allowBlank="1" showInputMessage="1" showErrorMessage="1" sqref="P11:P40" xr:uid="{1555E247-57FC-4C6E-AE17-4BACE9AC00D1}">
      <formula1>Inspection_Type</formula1>
    </dataValidation>
    <dataValidation type="list" allowBlank="1" showInputMessage="1" showErrorMessage="1" sqref="G11:G40" xr:uid="{2810C882-7E5B-435E-A4DB-F94120EAB73E}">
      <formula1>Country</formula1>
    </dataValidation>
    <dataValidation type="list" allowBlank="1" showInputMessage="1" sqref="L11:L40" xr:uid="{968CE9B7-9AAA-4A3F-8C2E-94F7BD4961DA}">
      <formula1>Manufacturing_Type_Capability</formula1>
    </dataValidation>
    <dataValidation type="list" allowBlank="1" showInputMessage="1" showErrorMessage="1" sqref="N11:N40" xr:uid="{BD8EB5D4-0045-49D2-AD20-9C5C825791E0}">
      <formula1>cGMP_Certified</formula1>
    </dataValidation>
    <dataValidation type="whole" allowBlank="1" showInputMessage="1" showErrorMessage="1" sqref="O11:O40" xr:uid="{56CF9B2E-48CD-4331-8802-BE6E36859887}">
      <formula1>1900</formula1>
      <formula2>2100</formula2>
    </dataValidation>
    <dataValidation type="whole" allowBlank="1" showInputMessage="1" showErrorMessage="1" sqref="P4:P5" xr:uid="{3BE5DE4C-257D-48C2-85E9-5856A8645A76}">
      <formula1>0</formula1>
      <formula2>500000</formula2>
    </dataValidation>
    <dataValidation type="whole" allowBlank="1" showInputMessage="1" showErrorMessage="1" sqref="I13:I40 I11" xr:uid="{2EB3F7B3-DF6D-45A6-967D-1DF623F90CF9}">
      <formula1>2000</formula1>
      <formula2>2100</formula2>
    </dataValidation>
    <dataValidation type="decimal" allowBlank="1" showInputMessage="1" sqref="M11:M40" xr:uid="{F3AD421C-79F6-4FA1-AB9F-E644953BDD3D}">
      <formula1>0</formula1>
      <formula2>100</formula2>
    </dataValidation>
  </dataValidations>
  <hyperlinks>
    <hyperlink ref="P2" location="'3a. Capabilities'!A1" display="Next Page" xr:uid="{647542A9-B3E9-43DA-8E74-2D35AE0C03BC}"/>
    <hyperlink ref="B2" location="'1. Organization Information'!A1" display="Previous Page" xr:uid="{3547F3D3-C211-44CF-9DC2-64626C12A4A1}"/>
    <hyperlink ref="D6" location="'iv. Definitions'!B22" display="Definition: Facility " xr:uid="{5BF4F296-09EA-4A70-80B2-795CAC1156E7}"/>
    <hyperlink ref="D6" location="'iv. Definitions'!B21" display="Definition: Facility " xr:uid="{A97A0911-D10C-4E8A-B6F3-C4A33D2A9F43}"/>
    <hyperlink ref="D8" location="'iv. Definitions'!B35" display="Definition:  Key Starting Materials" xr:uid="{0CE352E4-9AE0-4F20-990E-B4CBB9C578B2}"/>
    <hyperlink ref="D8" location="'iv. Definitions'!B34" display="Definition:  Key Starting Materials (KSM)" xr:uid="{57CDE462-74A0-47A5-8C7C-C367D7CB82D0}"/>
    <hyperlink ref="D7" location="'iv. Definitions'!B24" display="Definition: Finished Dose Form (FDF)" xr:uid="{B2BE422D-B26D-4769-B2D5-B365A5BCB166}"/>
    <hyperlink ref="D7" location="'iv. Definitions'!B23" display="Definition: Finished Dose Form (FDF)" xr:uid="{2F903A3D-3BB8-4746-96CA-47A49589C896}"/>
    <hyperlink ref="C5:D5" location="'3a. API Capabilities'!B8" display="View the API products listed in Section 3a by clicking here" xr:uid="{9D47B7AA-927E-4BF0-99D7-A16632608FB2}"/>
    <hyperlink ref="C5:F5" location="'3a. Capabilities'!A1" display="To view the small-molecule API products listed in Section 3a click here" xr:uid="{DA17110B-27B6-4B6E-93E3-AEAEA53FFBA5}"/>
  </hyperlinks>
  <pageMargins left="0.7" right="0.7" top="0.75" bottom="0.75" header="0.3" footer="0.3"/>
  <pageSetup orientation="portrait" r:id="rId1"/>
  <ignoredErrors>
    <ignoredError sqref="E9:L9 C42:C43 C11:C40 M9:P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86083-EE15-4561-8BE7-3BF4F093BBC0}">
  <sheetPr codeName="Sheet7"/>
  <dimension ref="A1:H91"/>
  <sheetViews>
    <sheetView showGridLines="0" zoomScaleNormal="100" zoomScaleSheetLayoutView="80" workbookViewId="0">
      <pane ySplit="6" topLeftCell="A7" activePane="bottomLeft" state="frozen"/>
      <selection activeCell="B1" sqref="B1"/>
      <selection pane="bottomLeft"/>
    </sheetView>
  </sheetViews>
  <sheetFormatPr defaultColWidth="9.140625" defaultRowHeight="12.75"/>
  <cols>
    <col min="1" max="1" width="6.5703125" style="272" customWidth="1"/>
    <col min="2" max="2" width="60.42578125" style="272" customWidth="1"/>
    <col min="3" max="3" width="19" style="10" customWidth="1"/>
    <col min="4" max="4" width="25.42578125" style="272" customWidth="1"/>
    <col min="5" max="5" width="31.28515625" style="272" customWidth="1"/>
    <col min="6" max="7" width="25.42578125" style="272" customWidth="1"/>
    <col min="8" max="19" width="9.140625" style="272"/>
    <col min="20" max="23" width="8.85546875" style="272" customWidth="1"/>
    <col min="24" max="16384" width="9.140625" style="272"/>
  </cols>
  <sheetData>
    <row r="1" spans="1:8" ht="13.5" thickBot="1"/>
    <row r="2" spans="1:8" s="3" customFormat="1" ht="15.75" customHeight="1">
      <c r="B2" s="182" t="s">
        <v>6</v>
      </c>
      <c r="C2" s="530"/>
      <c r="D2" s="73"/>
      <c r="E2" s="73"/>
      <c r="F2" s="73"/>
      <c r="G2" s="50" t="s">
        <v>0</v>
      </c>
    </row>
    <row r="3" spans="1:8" ht="13.5" thickBot="1">
      <c r="B3" s="944" t="s">
        <v>1836</v>
      </c>
      <c r="C3" s="945"/>
      <c r="D3" s="945"/>
      <c r="E3" s="945"/>
      <c r="F3" s="945"/>
      <c r="G3" s="946"/>
    </row>
    <row r="4" spans="1:8" ht="94.15" customHeight="1">
      <c r="A4" s="56"/>
      <c r="B4" s="947" t="s">
        <v>1826</v>
      </c>
      <c r="C4" s="823"/>
      <c r="D4" s="823"/>
      <c r="E4" s="823"/>
      <c r="F4" s="823"/>
      <c r="G4" s="824"/>
    </row>
    <row r="5" spans="1:8">
      <c r="A5" s="56"/>
      <c r="B5" s="952" t="s">
        <v>1757</v>
      </c>
      <c r="C5" s="494" t="s">
        <v>1234</v>
      </c>
      <c r="D5" s="404" t="s">
        <v>1235</v>
      </c>
      <c r="E5" s="404" t="s">
        <v>1236</v>
      </c>
      <c r="F5" s="404" t="s">
        <v>1237</v>
      </c>
      <c r="G5" s="461" t="s">
        <v>1238</v>
      </c>
      <c r="H5" s="56"/>
    </row>
    <row r="6" spans="1:8" ht="57.75" customHeight="1" thickBot="1">
      <c r="B6" s="953"/>
      <c r="C6" s="222" t="s">
        <v>22</v>
      </c>
      <c r="D6" s="223" t="s">
        <v>1510</v>
      </c>
      <c r="E6" s="223" t="s">
        <v>1762</v>
      </c>
      <c r="F6" s="223" t="s">
        <v>1501</v>
      </c>
      <c r="G6" s="142" t="s">
        <v>1503</v>
      </c>
    </row>
    <row r="7" spans="1:8" s="531" customFormat="1">
      <c r="B7" s="525" t="s">
        <v>181</v>
      </c>
      <c r="C7" s="208"/>
      <c r="D7" s="106"/>
      <c r="E7" s="493"/>
      <c r="F7" s="106"/>
      <c r="G7" s="224"/>
      <c r="H7" s="532"/>
    </row>
    <row r="8" spans="1:8">
      <c r="A8" s="948"/>
      <c r="B8" s="526" t="s">
        <v>184</v>
      </c>
      <c r="C8" s="208"/>
      <c r="D8" s="106"/>
      <c r="E8" s="572"/>
      <c r="F8" s="106"/>
      <c r="G8" s="224"/>
    </row>
    <row r="9" spans="1:8">
      <c r="A9" s="948"/>
      <c r="B9" s="526" t="s">
        <v>150</v>
      </c>
      <c r="C9" s="208"/>
      <c r="D9" s="106"/>
      <c r="E9" s="572"/>
      <c r="F9" s="106"/>
      <c r="G9" s="224"/>
    </row>
    <row r="10" spans="1:8">
      <c r="A10" s="948"/>
      <c r="B10" s="526" t="s">
        <v>199</v>
      </c>
      <c r="C10" s="208"/>
      <c r="D10" s="106"/>
      <c r="E10" s="572"/>
      <c r="F10" s="106"/>
      <c r="G10" s="224"/>
    </row>
    <row r="11" spans="1:8">
      <c r="A11" s="948"/>
      <c r="B11" s="526" t="s">
        <v>141</v>
      </c>
      <c r="C11" s="208"/>
      <c r="D11" s="106"/>
      <c r="E11" s="572"/>
      <c r="F11" s="106"/>
      <c r="G11" s="224"/>
    </row>
    <row r="12" spans="1:8">
      <c r="A12" s="948"/>
      <c r="B12" s="526" t="s">
        <v>151</v>
      </c>
      <c r="C12" s="208"/>
      <c r="D12" s="106"/>
      <c r="E12" s="572"/>
      <c r="F12" s="106"/>
      <c r="G12" s="224"/>
    </row>
    <row r="13" spans="1:8">
      <c r="A13" s="948"/>
      <c r="B13" s="526" t="s">
        <v>139</v>
      </c>
      <c r="C13" s="208"/>
      <c r="D13" s="106"/>
      <c r="E13" s="572"/>
      <c r="F13" s="106"/>
      <c r="G13" s="224"/>
    </row>
    <row r="14" spans="1:8" s="531" customFormat="1">
      <c r="B14" s="526" t="s">
        <v>142</v>
      </c>
      <c r="C14" s="208"/>
      <c r="D14" s="106"/>
      <c r="E14" s="572"/>
      <c r="F14" s="106"/>
      <c r="G14" s="224"/>
      <c r="H14" s="532"/>
    </row>
    <row r="15" spans="1:8">
      <c r="B15" s="526" t="s">
        <v>143</v>
      </c>
      <c r="C15" s="208"/>
      <c r="D15" s="106"/>
      <c r="E15" s="572"/>
      <c r="F15" s="106"/>
      <c r="G15" s="224"/>
    </row>
    <row r="16" spans="1:8">
      <c r="B16" s="526" t="s">
        <v>140</v>
      </c>
      <c r="C16" s="208"/>
      <c r="D16" s="106"/>
      <c r="E16" s="572"/>
      <c r="F16" s="106"/>
      <c r="G16" s="224"/>
    </row>
    <row r="17" spans="2:8">
      <c r="B17" s="526" t="s">
        <v>152</v>
      </c>
      <c r="C17" s="208"/>
      <c r="D17" s="106"/>
      <c r="E17" s="572"/>
      <c r="F17" s="106"/>
      <c r="G17" s="224"/>
    </row>
    <row r="18" spans="2:8">
      <c r="B18" s="526" t="s">
        <v>160</v>
      </c>
      <c r="C18" s="208"/>
      <c r="D18" s="106"/>
      <c r="E18" s="572"/>
      <c r="F18" s="106"/>
      <c r="G18" s="224"/>
    </row>
    <row r="19" spans="2:8">
      <c r="B19" s="526" t="s">
        <v>161</v>
      </c>
      <c r="C19" s="208"/>
      <c r="D19" s="106"/>
      <c r="E19" s="572"/>
      <c r="F19" s="106"/>
      <c r="G19" s="224"/>
    </row>
    <row r="20" spans="2:8" s="531" customFormat="1">
      <c r="B20" s="526" t="s">
        <v>185</v>
      </c>
      <c r="C20" s="208"/>
      <c r="D20" s="106"/>
      <c r="E20" s="572"/>
      <c r="F20" s="106"/>
      <c r="G20" s="224"/>
      <c r="H20" s="532"/>
    </row>
    <row r="21" spans="2:8">
      <c r="B21" s="526" t="s">
        <v>186</v>
      </c>
      <c r="C21" s="208"/>
      <c r="D21" s="106"/>
      <c r="E21" s="572"/>
      <c r="F21" s="106"/>
      <c r="G21" s="224"/>
    </row>
    <row r="22" spans="2:8" s="531" customFormat="1">
      <c r="B22" s="526" t="s">
        <v>126</v>
      </c>
      <c r="C22" s="208"/>
      <c r="D22" s="106"/>
      <c r="E22" s="572"/>
      <c r="F22" s="106"/>
      <c r="G22" s="224"/>
      <c r="H22" s="532"/>
    </row>
    <row r="23" spans="2:8">
      <c r="B23" s="526" t="s">
        <v>162</v>
      </c>
      <c r="C23" s="208"/>
      <c r="D23" s="106"/>
      <c r="E23" s="572"/>
      <c r="F23" s="106"/>
      <c r="G23" s="224"/>
    </row>
    <row r="24" spans="2:8">
      <c r="B24" s="527" t="s">
        <v>163</v>
      </c>
      <c r="C24" s="208"/>
      <c r="D24" s="106"/>
      <c r="E24" s="572"/>
      <c r="F24" s="106"/>
      <c r="G24" s="224"/>
    </row>
    <row r="25" spans="2:8">
      <c r="B25" s="527" t="s">
        <v>164</v>
      </c>
      <c r="C25" s="208"/>
      <c r="D25" s="106"/>
      <c r="E25" s="572"/>
      <c r="F25" s="106"/>
      <c r="G25" s="224"/>
    </row>
    <row r="26" spans="2:8">
      <c r="B26" s="526" t="s">
        <v>165</v>
      </c>
      <c r="C26" s="208"/>
      <c r="D26" s="106"/>
      <c r="E26" s="572"/>
      <c r="F26" s="106"/>
      <c r="G26" s="224"/>
    </row>
    <row r="27" spans="2:8">
      <c r="B27" s="526" t="s">
        <v>183</v>
      </c>
      <c r="C27" s="208"/>
      <c r="D27" s="106"/>
      <c r="E27" s="572"/>
      <c r="F27" s="106"/>
      <c r="G27" s="224"/>
    </row>
    <row r="28" spans="2:8">
      <c r="B28" s="526" t="s">
        <v>195</v>
      </c>
      <c r="C28" s="208"/>
      <c r="D28" s="106"/>
      <c r="E28" s="572"/>
      <c r="F28" s="106"/>
      <c r="G28" s="224"/>
    </row>
    <row r="29" spans="2:8">
      <c r="B29" s="526" t="s">
        <v>166</v>
      </c>
      <c r="C29" s="208"/>
      <c r="D29" s="106"/>
      <c r="E29" s="572"/>
      <c r="F29" s="106"/>
      <c r="G29" s="224"/>
    </row>
    <row r="30" spans="2:8" s="531" customFormat="1">
      <c r="B30" s="526" t="s">
        <v>205</v>
      </c>
      <c r="C30" s="208"/>
      <c r="D30" s="106"/>
      <c r="E30" s="572"/>
      <c r="F30" s="106"/>
      <c r="G30" s="224"/>
      <c r="H30" s="532"/>
    </row>
    <row r="31" spans="2:8">
      <c r="B31" s="526" t="s">
        <v>149</v>
      </c>
      <c r="C31" s="208"/>
      <c r="D31" s="106"/>
      <c r="E31" s="572"/>
      <c r="F31" s="106"/>
      <c r="G31" s="224"/>
    </row>
    <row r="32" spans="2:8">
      <c r="B32" s="528" t="s">
        <v>153</v>
      </c>
      <c r="C32" s="208"/>
      <c r="D32" s="106"/>
      <c r="E32" s="572"/>
      <c r="F32" s="106"/>
      <c r="G32" s="224"/>
    </row>
    <row r="33" spans="2:8" s="531" customFormat="1">
      <c r="B33" s="526" t="s">
        <v>167</v>
      </c>
      <c r="C33" s="208"/>
      <c r="D33" s="106"/>
      <c r="E33" s="572"/>
      <c r="F33" s="106"/>
      <c r="G33" s="224"/>
      <c r="H33" s="532"/>
    </row>
    <row r="34" spans="2:8">
      <c r="B34" s="526" t="s">
        <v>187</v>
      </c>
      <c r="C34" s="208"/>
      <c r="D34" s="106"/>
      <c r="E34" s="572"/>
      <c r="F34" s="106"/>
      <c r="G34" s="224"/>
    </row>
    <row r="35" spans="2:8" s="531" customFormat="1">
      <c r="B35" s="526" t="s">
        <v>207</v>
      </c>
      <c r="C35" s="208"/>
      <c r="D35" s="106"/>
      <c r="E35" s="572"/>
      <c r="F35" s="106"/>
      <c r="G35" s="224"/>
      <c r="H35" s="532"/>
    </row>
    <row r="36" spans="2:8">
      <c r="B36" s="526" t="s">
        <v>202</v>
      </c>
      <c r="C36" s="208"/>
      <c r="D36" s="106"/>
      <c r="E36" s="572"/>
      <c r="F36" s="106"/>
      <c r="G36" s="224"/>
    </row>
    <row r="37" spans="2:8" s="531" customFormat="1">
      <c r="B37" s="526" t="s">
        <v>133</v>
      </c>
      <c r="C37" s="208"/>
      <c r="D37" s="106"/>
      <c r="E37" s="572"/>
      <c r="F37" s="106"/>
      <c r="G37" s="224"/>
      <c r="H37" s="532"/>
    </row>
    <row r="38" spans="2:8">
      <c r="B38" s="526" t="s">
        <v>154</v>
      </c>
      <c r="C38" s="208"/>
      <c r="D38" s="106"/>
      <c r="E38" s="572"/>
      <c r="F38" s="106"/>
      <c r="G38" s="224"/>
    </row>
    <row r="39" spans="2:8">
      <c r="B39" s="526" t="s">
        <v>198</v>
      </c>
      <c r="C39" s="208"/>
      <c r="D39" s="106"/>
      <c r="E39" s="572"/>
      <c r="F39" s="106"/>
      <c r="G39" s="224"/>
    </row>
    <row r="40" spans="2:8">
      <c r="B40" s="526" t="s">
        <v>155</v>
      </c>
      <c r="C40" s="208"/>
      <c r="D40" s="106"/>
      <c r="E40" s="572"/>
      <c r="F40" s="106"/>
      <c r="G40" s="224"/>
    </row>
    <row r="41" spans="2:8">
      <c r="B41" s="526" t="s">
        <v>134</v>
      </c>
      <c r="C41" s="208"/>
      <c r="D41" s="106"/>
      <c r="E41" s="572"/>
      <c r="F41" s="106"/>
      <c r="G41" s="224"/>
    </row>
    <row r="42" spans="2:8">
      <c r="B42" s="526" t="s">
        <v>182</v>
      </c>
      <c r="C42" s="208"/>
      <c r="D42" s="106"/>
      <c r="E42" s="572"/>
      <c r="F42" s="106"/>
      <c r="G42" s="224"/>
    </row>
    <row r="43" spans="2:8">
      <c r="B43" s="526" t="s">
        <v>200</v>
      </c>
      <c r="C43" s="208"/>
      <c r="D43" s="106"/>
      <c r="E43" s="572"/>
      <c r="F43" s="106"/>
      <c r="G43" s="224"/>
    </row>
    <row r="44" spans="2:8">
      <c r="B44" s="526" t="s">
        <v>138</v>
      </c>
      <c r="C44" s="208"/>
      <c r="D44" s="106"/>
      <c r="E44" s="572"/>
      <c r="F44" s="106"/>
      <c r="G44" s="224"/>
    </row>
    <row r="45" spans="2:8">
      <c r="B45" s="526" t="s">
        <v>156</v>
      </c>
      <c r="C45" s="208"/>
      <c r="D45" s="106"/>
      <c r="E45" s="572"/>
      <c r="F45" s="106"/>
      <c r="G45" s="224"/>
    </row>
    <row r="46" spans="2:8">
      <c r="B46" s="526" t="s">
        <v>193</v>
      </c>
      <c r="C46" s="208"/>
      <c r="D46" s="106"/>
      <c r="E46" s="572"/>
      <c r="F46" s="106"/>
      <c r="G46" s="224"/>
    </row>
    <row r="47" spans="2:8">
      <c r="B47" s="526" t="s">
        <v>147</v>
      </c>
      <c r="C47" s="208"/>
      <c r="D47" s="106"/>
      <c r="E47" s="572"/>
      <c r="F47" s="106"/>
      <c r="G47" s="224"/>
    </row>
    <row r="48" spans="2:8" s="531" customFormat="1">
      <c r="B48" s="526" t="s">
        <v>191</v>
      </c>
      <c r="C48" s="208"/>
      <c r="D48" s="106"/>
      <c r="E48" s="572"/>
      <c r="F48" s="106"/>
      <c r="G48" s="224"/>
      <c r="H48" s="532"/>
    </row>
    <row r="49" spans="2:7">
      <c r="B49" s="526" t="s">
        <v>192</v>
      </c>
      <c r="C49" s="208"/>
      <c r="D49" s="106"/>
      <c r="E49" s="572"/>
      <c r="F49" s="106"/>
      <c r="G49" s="224"/>
    </row>
    <row r="50" spans="2:7">
      <c r="B50" s="526" t="s">
        <v>135</v>
      </c>
      <c r="C50" s="208"/>
      <c r="D50" s="106"/>
      <c r="E50" s="572"/>
      <c r="F50" s="106"/>
      <c r="G50" s="224"/>
    </row>
    <row r="51" spans="2:7">
      <c r="B51" s="526" t="s">
        <v>136</v>
      </c>
      <c r="C51" s="208"/>
      <c r="D51" s="106"/>
      <c r="E51" s="572"/>
      <c r="F51" s="106"/>
      <c r="G51" s="224"/>
    </row>
    <row r="52" spans="2:7">
      <c r="B52" s="526" t="s">
        <v>168</v>
      </c>
      <c r="C52" s="208"/>
      <c r="D52" s="106"/>
      <c r="E52" s="572"/>
      <c r="F52" s="106"/>
      <c r="G52" s="224"/>
    </row>
    <row r="53" spans="2:7">
      <c r="B53" s="526" t="s">
        <v>203</v>
      </c>
      <c r="C53" s="208"/>
      <c r="D53" s="106"/>
      <c r="E53" s="572"/>
      <c r="F53" s="106"/>
      <c r="G53" s="224"/>
    </row>
    <row r="54" spans="2:7">
      <c r="B54" s="526" t="s">
        <v>128</v>
      </c>
      <c r="C54" s="208"/>
      <c r="D54" s="106"/>
      <c r="E54" s="572"/>
      <c r="F54" s="106"/>
      <c r="G54" s="224"/>
    </row>
    <row r="55" spans="2:7">
      <c r="B55" s="526" t="s">
        <v>169</v>
      </c>
      <c r="C55" s="208"/>
      <c r="D55" s="106"/>
      <c r="E55" s="572"/>
      <c r="F55" s="106"/>
      <c r="G55" s="224"/>
    </row>
    <row r="56" spans="2:7">
      <c r="B56" s="526" t="s">
        <v>206</v>
      </c>
      <c r="C56" s="208"/>
      <c r="D56" s="106"/>
      <c r="E56" s="572"/>
      <c r="F56" s="106"/>
      <c r="G56" s="224"/>
    </row>
    <row r="57" spans="2:7">
      <c r="B57" s="526" t="s">
        <v>157</v>
      </c>
      <c r="C57" s="208"/>
      <c r="D57" s="106"/>
      <c r="E57" s="572"/>
      <c r="F57" s="106"/>
      <c r="G57" s="224"/>
    </row>
    <row r="58" spans="2:7">
      <c r="B58" s="526" t="s">
        <v>170</v>
      </c>
      <c r="C58" s="208"/>
      <c r="D58" s="106"/>
      <c r="E58" s="572"/>
      <c r="F58" s="106"/>
      <c r="G58" s="224"/>
    </row>
    <row r="59" spans="2:7">
      <c r="B59" s="526" t="s">
        <v>171</v>
      </c>
      <c r="C59" s="208"/>
      <c r="D59" s="106"/>
      <c r="E59" s="572"/>
      <c r="F59" s="106"/>
      <c r="G59" s="224"/>
    </row>
    <row r="60" spans="2:7">
      <c r="B60" s="526" t="s">
        <v>137</v>
      </c>
      <c r="C60" s="208"/>
      <c r="D60" s="106"/>
      <c r="E60" s="572"/>
      <c r="F60" s="106"/>
      <c r="G60" s="224"/>
    </row>
    <row r="61" spans="2:7">
      <c r="B61" s="526" t="s">
        <v>201</v>
      </c>
      <c r="C61" s="208"/>
      <c r="D61" s="106"/>
      <c r="E61" s="572"/>
      <c r="F61" s="106"/>
      <c r="G61" s="224"/>
    </row>
    <row r="62" spans="2:7">
      <c r="B62" s="526" t="s">
        <v>158</v>
      </c>
      <c r="C62" s="208"/>
      <c r="D62" s="106"/>
      <c r="E62" s="572"/>
      <c r="F62" s="106"/>
      <c r="G62" s="224"/>
    </row>
    <row r="63" spans="2:7">
      <c r="B63" s="526" t="s">
        <v>159</v>
      </c>
      <c r="C63" s="208"/>
      <c r="D63" s="106"/>
      <c r="E63" s="572"/>
      <c r="F63" s="106"/>
      <c r="G63" s="224"/>
    </row>
    <row r="64" spans="2:7">
      <c r="B64" s="526" t="s">
        <v>148</v>
      </c>
      <c r="C64" s="208"/>
      <c r="D64" s="106"/>
      <c r="E64" s="572"/>
      <c r="F64" s="106"/>
      <c r="G64" s="224"/>
    </row>
    <row r="65" spans="2:8">
      <c r="B65" s="526" t="s">
        <v>194</v>
      </c>
      <c r="C65" s="208"/>
      <c r="D65" s="106"/>
      <c r="E65" s="572"/>
      <c r="F65" s="106"/>
      <c r="G65" s="224"/>
    </row>
    <row r="66" spans="2:8">
      <c r="B66" s="526" t="s">
        <v>172</v>
      </c>
      <c r="C66" s="208"/>
      <c r="D66" s="106"/>
      <c r="E66" s="572"/>
      <c r="F66" s="106"/>
      <c r="G66" s="224"/>
    </row>
    <row r="67" spans="2:8">
      <c r="B67" s="526" t="s">
        <v>208</v>
      </c>
      <c r="C67" s="208"/>
      <c r="D67" s="106"/>
      <c r="E67" s="572"/>
      <c r="F67" s="106"/>
      <c r="G67" s="224"/>
    </row>
    <row r="68" spans="2:8">
      <c r="B68" s="526" t="s">
        <v>146</v>
      </c>
      <c r="C68" s="208"/>
      <c r="D68" s="106"/>
      <c r="E68" s="572"/>
      <c r="F68" s="106"/>
      <c r="G68" s="224"/>
    </row>
    <row r="69" spans="2:8">
      <c r="B69" s="526" t="s">
        <v>173</v>
      </c>
      <c r="C69" s="208"/>
      <c r="D69" s="106"/>
      <c r="E69" s="572"/>
      <c r="F69" s="106"/>
      <c r="G69" s="224"/>
      <c r="H69" s="56"/>
    </row>
    <row r="70" spans="2:8" s="531" customFormat="1">
      <c r="B70" s="526" t="s">
        <v>174</v>
      </c>
      <c r="C70" s="208"/>
      <c r="D70" s="106"/>
      <c r="E70" s="572"/>
      <c r="F70" s="106"/>
      <c r="G70" s="224"/>
      <c r="H70" s="532"/>
    </row>
    <row r="71" spans="2:8">
      <c r="B71" s="526" t="s">
        <v>129</v>
      </c>
      <c r="C71" s="208"/>
      <c r="D71" s="106"/>
      <c r="E71" s="572"/>
      <c r="F71" s="106"/>
      <c r="G71" s="224"/>
    </row>
    <row r="72" spans="2:8">
      <c r="B72" s="526" t="s">
        <v>204</v>
      </c>
      <c r="C72" s="208"/>
      <c r="D72" s="106"/>
      <c r="E72" s="572"/>
      <c r="F72" s="106"/>
      <c r="G72" s="224"/>
    </row>
    <row r="73" spans="2:8" s="531" customFormat="1">
      <c r="B73" s="526" t="s">
        <v>196</v>
      </c>
      <c r="C73" s="208"/>
      <c r="D73" s="106"/>
      <c r="E73" s="572"/>
      <c r="F73" s="106"/>
      <c r="G73" s="224"/>
      <c r="H73" s="532"/>
    </row>
    <row r="74" spans="2:8">
      <c r="B74" s="526" t="s">
        <v>130</v>
      </c>
      <c r="C74" s="208"/>
      <c r="D74" s="106"/>
      <c r="E74" s="572"/>
      <c r="F74" s="106"/>
      <c r="G74" s="224"/>
    </row>
    <row r="75" spans="2:8" s="531" customFormat="1">
      <c r="B75" s="526" t="s">
        <v>131</v>
      </c>
      <c r="C75" s="208"/>
      <c r="D75" s="106"/>
      <c r="E75" s="572"/>
      <c r="F75" s="106"/>
      <c r="G75" s="224"/>
      <c r="H75" s="532"/>
    </row>
    <row r="76" spans="2:8">
      <c r="B76" s="526" t="s">
        <v>197</v>
      </c>
      <c r="C76" s="208"/>
      <c r="D76" s="106"/>
      <c r="E76" s="572"/>
      <c r="F76" s="106"/>
      <c r="G76" s="224"/>
    </row>
    <row r="77" spans="2:8">
      <c r="B77" s="526" t="s">
        <v>175</v>
      </c>
      <c r="C77" s="208"/>
      <c r="D77" s="106"/>
      <c r="E77" s="572"/>
      <c r="F77" s="106"/>
      <c r="G77" s="224"/>
    </row>
    <row r="78" spans="2:8">
      <c r="B78" s="526" t="s">
        <v>190</v>
      </c>
      <c r="C78" s="208"/>
      <c r="D78" s="106"/>
      <c r="E78" s="572"/>
      <c r="F78" s="106"/>
      <c r="G78" s="224"/>
    </row>
    <row r="79" spans="2:8">
      <c r="B79" s="526" t="s">
        <v>176</v>
      </c>
      <c r="C79" s="208"/>
      <c r="D79" s="106"/>
      <c r="E79" s="572"/>
      <c r="F79" s="106"/>
      <c r="G79" s="224"/>
    </row>
    <row r="80" spans="2:8">
      <c r="B80" s="526" t="s">
        <v>188</v>
      </c>
      <c r="C80" s="208"/>
      <c r="D80" s="106"/>
      <c r="E80" s="572"/>
      <c r="F80" s="106"/>
      <c r="G80" s="224"/>
    </row>
    <row r="81" spans="2:8">
      <c r="B81" s="526" t="s">
        <v>132</v>
      </c>
      <c r="C81" s="208"/>
      <c r="D81" s="106"/>
      <c r="E81" s="572"/>
      <c r="F81" s="106"/>
      <c r="G81" s="224"/>
    </row>
    <row r="82" spans="2:8" s="531" customFormat="1">
      <c r="B82" s="526" t="s">
        <v>144</v>
      </c>
      <c r="C82" s="208"/>
      <c r="D82" s="106"/>
      <c r="E82" s="572"/>
      <c r="F82" s="106"/>
      <c r="G82" s="224"/>
      <c r="H82" s="532"/>
    </row>
    <row r="83" spans="2:8">
      <c r="B83" s="526" t="s">
        <v>177</v>
      </c>
      <c r="C83" s="208"/>
      <c r="D83" s="106"/>
      <c r="E83" s="572"/>
      <c r="F83" s="106"/>
      <c r="G83" s="224"/>
    </row>
    <row r="84" spans="2:8" s="531" customFormat="1">
      <c r="B84" s="526" t="s">
        <v>178</v>
      </c>
      <c r="C84" s="208"/>
      <c r="D84" s="106"/>
      <c r="E84" s="572"/>
      <c r="F84" s="106"/>
      <c r="G84" s="224"/>
      <c r="H84" s="532"/>
    </row>
    <row r="85" spans="2:8">
      <c r="B85" s="526" t="s">
        <v>189</v>
      </c>
      <c r="C85" s="208"/>
      <c r="D85" s="106"/>
      <c r="E85" s="572"/>
      <c r="F85" s="106"/>
      <c r="G85" s="224"/>
    </row>
    <row r="86" spans="2:8">
      <c r="B86" s="526" t="s">
        <v>179</v>
      </c>
      <c r="C86" s="208"/>
      <c r="D86" s="106"/>
      <c r="E86" s="572"/>
      <c r="F86" s="106"/>
      <c r="G86" s="224"/>
    </row>
    <row r="87" spans="2:8" s="531" customFormat="1">
      <c r="B87" s="526" t="s">
        <v>209</v>
      </c>
      <c r="C87" s="208"/>
      <c r="D87" s="106"/>
      <c r="E87" s="572"/>
      <c r="F87" s="106"/>
      <c r="G87" s="224"/>
      <c r="H87" s="532"/>
    </row>
    <row r="88" spans="2:8">
      <c r="B88" s="526" t="s">
        <v>145</v>
      </c>
      <c r="C88" s="208"/>
      <c r="D88" s="106"/>
      <c r="E88" s="572"/>
      <c r="F88" s="106"/>
      <c r="G88" s="224"/>
    </row>
    <row r="89" spans="2:8" ht="13.5" thickBot="1">
      <c r="B89" s="529" t="s">
        <v>180</v>
      </c>
      <c r="C89" s="208"/>
      <c r="D89" s="106"/>
      <c r="E89" s="572"/>
      <c r="F89" s="106"/>
      <c r="G89" s="224"/>
    </row>
    <row r="90" spans="2:8" ht="39" customHeight="1" thickBot="1">
      <c r="B90" s="486" t="s">
        <v>105</v>
      </c>
      <c r="C90" s="949"/>
      <c r="D90" s="950"/>
      <c r="E90" s="950"/>
      <c r="F90" s="950"/>
      <c r="G90" s="951"/>
    </row>
    <row r="91" spans="2:8" ht="13.5" thickBot="1">
      <c r="B91" s="779" t="s">
        <v>5</v>
      </c>
      <c r="C91" s="780"/>
      <c r="D91" s="780"/>
      <c r="E91" s="780"/>
      <c r="F91" s="780"/>
      <c r="G91" s="781"/>
    </row>
  </sheetData>
  <sheetProtection algorithmName="SHA-512" hashValue="BepNVc9UOHDQtAGtXSuYhefmwd1DDMRhibTExK6NdsaXnOJOFmHRLAPZsJe15TITpLtb2Xq+n4igcOcC2ezfCQ==" saltValue="A1N8ugd+M7cy+cUHaRMDfQ==" spinCount="100000" sheet="1" objects="1" scenarios="1"/>
  <mergeCells count="6">
    <mergeCell ref="B91:G91"/>
    <mergeCell ref="B3:G3"/>
    <mergeCell ref="B4:G4"/>
    <mergeCell ref="A8:A13"/>
    <mergeCell ref="C90:G90"/>
    <mergeCell ref="B5:B6"/>
  </mergeCells>
  <conditionalFormatting sqref="D7:D89 F7:G89">
    <cfRule type="expression" dxfId="9" priority="5">
      <formula>$B7="No Capability"</formula>
    </cfRule>
    <cfRule type="expression" dxfId="8" priority="6">
      <formula>$B7=""</formula>
    </cfRule>
  </conditionalFormatting>
  <conditionalFormatting sqref="D7:G89">
    <cfRule type="expression" dxfId="7" priority="28">
      <formula>$C7=""</formula>
    </cfRule>
  </conditionalFormatting>
  <conditionalFormatting sqref="E8:E89">
    <cfRule type="expression" dxfId="6" priority="1">
      <formula>$B8="No Capability"</formula>
    </cfRule>
    <cfRule type="expression" dxfId="5" priority="2">
      <formula>$B8=""</formula>
    </cfRule>
  </conditionalFormatting>
  <dataValidations xWindow="647" yWindow="579" count="10">
    <dataValidation allowBlank="1" showInputMessage="1" showErrorMessage="1" promptTitle="Product Capability" prompt="Does your location manufacture or distribute items within this product category?" sqref="C6" xr:uid="{5BACDD13-2830-4B2B-9222-926303B23355}"/>
    <dataValidation allowBlank="1" showErrorMessage="1" promptTitle="Product Capability" prompt="Does your location manufacture or distribute items within this product category?" sqref="D6 F6" xr:uid="{6CBC03F2-9D10-4F54-BE3C-DE2FAB7E7EDF}"/>
    <dataValidation type="list" allowBlank="1" showInputMessage="1" showErrorMessage="1" sqref="C7:C89" xr:uid="{3F743DCB-8778-4AFE-9099-315F8ED2C3FB}">
      <formula1>Capabilities</formula1>
    </dataValidation>
    <dataValidation type="list" allowBlank="1" showInputMessage="1" showErrorMessage="1" sqref="D7:D89" xr:uid="{9437207D-89CA-45CD-8F09-3887489762C4}">
      <formula1>Form</formula1>
    </dataValidation>
    <dataValidation type="list" allowBlank="1" showInputMessage="1" showErrorMessage="1" sqref="E7:E89" xr:uid="{BE533BD2-D8CB-4083-8E76-CF4F266C30FB}">
      <formula1>Alternative_Source</formula1>
    </dataValidation>
    <dataValidation allowBlank="1" showErrorMessage="1" prompt="Describe your location's competitive position using the drop-down menu. I.e. Do competitors offer the same product?" sqref="F6" xr:uid="{E58B68E3-770C-4C71-A87E-CAA3FBBE55A8}"/>
    <dataValidation allowBlank="1" showInputMessage="1" showErrorMessage="1" promptTitle="Primary Facility" prompt="Indicate the facility at which the product is most likely housed immediately prior to shipping to the customer." sqref="G6" xr:uid="{72C5CBAF-1A4C-4E47-93EA-34517A03A8FB}"/>
    <dataValidation type="list" allowBlank="1" showInputMessage="1" showErrorMessage="1" sqref="F7:F89" xr:uid="{C036017B-5FBD-4119-ACB6-96962CF3019E}">
      <formula1>Country</formula1>
    </dataValidation>
    <dataValidation type="list" showInputMessage="1" showErrorMessage="1" sqref="G7:G89" xr:uid="{236B2FFE-8181-4B93-B0C8-366CB4CDA7D6}">
      <formula1>Facility_DD</formula1>
    </dataValidation>
    <dataValidation allowBlank="1" showInputMessage="1" showErrorMessage="1" promptTitle="Assessment of Alt. Suppliers" prompt="Identify whether you are aware of other organizations that provide this product or an equivalent product._x000a_" sqref="E6" xr:uid="{AE8F8D6E-EC9D-4822-87C5-C35A6AFAA0D6}"/>
  </dataValidations>
  <hyperlinks>
    <hyperlink ref="B2" location="'2. Facility Information'!A1" display="Previous Page" xr:uid="{681559B3-CC21-4768-87F4-A29DA046987E}"/>
    <hyperlink ref="G2" location="'3b. Manufacturing Capacity'!A1" display="Next Page" xr:uid="{9297A8A4-22AB-438F-8D12-237D0E604521}"/>
  </hyperlinks>
  <pageMargins left="0.35" right="0.35" top="0.5" bottom="0.5" header="0.05" footer="0.25"/>
  <pageSetup paperSize="3" scale="85" orientation="portrait" horizontalDpi="1200" verticalDpi="1200" r:id="rId1"/>
  <headerFooter>
    <oddFooter>&amp;C&amp;P</oddFooter>
  </headerFooter>
  <ignoredErrors>
    <ignoredError sqref="C5:G5"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698E5-4759-4509-AA85-E253688C95F5}">
  <dimension ref="B1:N92"/>
  <sheetViews>
    <sheetView showGridLines="0" zoomScale="80" zoomScaleNormal="80" workbookViewId="0"/>
  </sheetViews>
  <sheetFormatPr defaultRowHeight="15"/>
  <cols>
    <col min="2" max="2" width="3.5703125" style="289" customWidth="1"/>
    <col min="3" max="3" width="34.85546875" customWidth="1"/>
    <col min="4" max="4" width="26.85546875" customWidth="1"/>
    <col min="5" max="5" width="5.85546875" style="289" customWidth="1"/>
    <col min="6" max="7" width="31.7109375" style="289" customWidth="1"/>
    <col min="8" max="8" width="29.5703125" style="289" customWidth="1"/>
    <col min="9" max="9" width="26.7109375" style="289" customWidth="1"/>
    <col min="10" max="10" width="5.85546875" style="436" customWidth="1"/>
    <col min="11" max="13" width="32.85546875" style="289" customWidth="1"/>
    <col min="14" max="14" width="32.7109375" style="289" customWidth="1"/>
  </cols>
  <sheetData>
    <row r="1" spans="2:14" s="289" customFormat="1" ht="15.75" thickBot="1">
      <c r="J1" s="436"/>
    </row>
    <row r="2" spans="2:14" ht="15.75" customHeight="1">
      <c r="B2" s="956" t="s">
        <v>6</v>
      </c>
      <c r="C2" s="957"/>
      <c r="D2" s="73"/>
      <c r="E2" s="73"/>
      <c r="F2" s="73"/>
      <c r="G2" s="73"/>
      <c r="H2" s="73"/>
      <c r="I2" s="73"/>
      <c r="J2" s="651"/>
      <c r="K2" s="73"/>
      <c r="L2" s="73"/>
      <c r="M2" s="73"/>
      <c r="N2" s="194" t="s">
        <v>0</v>
      </c>
    </row>
    <row r="3" spans="2:14" ht="15.75" thickBot="1">
      <c r="B3" s="964" t="s">
        <v>1844</v>
      </c>
      <c r="C3" s="964"/>
      <c r="D3" s="964"/>
      <c r="E3" s="964"/>
      <c r="F3" s="964"/>
      <c r="G3" s="964"/>
      <c r="H3" s="964"/>
      <c r="I3" s="964"/>
      <c r="J3" s="964"/>
      <c r="K3" s="964"/>
      <c r="L3" s="964"/>
      <c r="M3" s="964"/>
      <c r="N3" s="965"/>
    </row>
    <row r="4" spans="2:14" ht="21.6" customHeight="1" thickBot="1">
      <c r="B4" s="970" t="s">
        <v>1830</v>
      </c>
      <c r="C4" s="971"/>
      <c r="D4" s="971"/>
      <c r="E4" s="971"/>
      <c r="F4" s="971"/>
      <c r="G4" s="971"/>
      <c r="H4" s="971"/>
      <c r="I4" s="971"/>
      <c r="J4" s="971"/>
      <c r="K4" s="971"/>
      <c r="L4" s="971"/>
      <c r="M4" s="971"/>
      <c r="N4" s="972"/>
    </row>
    <row r="5" spans="2:14" ht="40.9" customHeight="1" thickBot="1">
      <c r="B5" s="979" t="s">
        <v>1845</v>
      </c>
      <c r="C5" s="980"/>
      <c r="D5" s="980"/>
      <c r="E5" s="980"/>
      <c r="F5" s="980"/>
      <c r="G5" s="980"/>
      <c r="H5" s="980"/>
      <c r="I5" s="980"/>
      <c r="J5" s="980"/>
      <c r="K5" s="980"/>
      <c r="L5" s="980"/>
      <c r="M5" s="467"/>
      <c r="N5" s="468"/>
    </row>
    <row r="6" spans="2:14" s="289" customFormat="1" ht="16.5" customHeight="1">
      <c r="B6" s="966" t="s">
        <v>1114</v>
      </c>
      <c r="C6" s="967"/>
      <c r="D6" s="958" t="s">
        <v>1234</v>
      </c>
      <c r="E6" s="959"/>
      <c r="F6" s="337" t="s">
        <v>1235</v>
      </c>
      <c r="G6" s="444" t="s">
        <v>1236</v>
      </c>
      <c r="H6" s="337" t="s">
        <v>1237</v>
      </c>
      <c r="I6" s="962" t="s">
        <v>1238</v>
      </c>
      <c r="J6" s="959"/>
      <c r="K6" s="337" t="s">
        <v>1239</v>
      </c>
      <c r="L6" s="337" t="s">
        <v>1240</v>
      </c>
      <c r="M6" s="337" t="s">
        <v>1241</v>
      </c>
      <c r="N6" s="336" t="s">
        <v>1242</v>
      </c>
    </row>
    <row r="7" spans="2:14" ht="30.75" customHeight="1">
      <c r="B7" s="968"/>
      <c r="C7" s="969"/>
      <c r="D7" s="960" t="s">
        <v>1635</v>
      </c>
      <c r="E7" s="961"/>
      <c r="F7" s="449" t="s">
        <v>1520</v>
      </c>
      <c r="G7" s="207" t="s">
        <v>1801</v>
      </c>
      <c r="H7" s="395" t="s">
        <v>1623</v>
      </c>
      <c r="I7" s="963" t="s">
        <v>1634</v>
      </c>
      <c r="J7" s="961"/>
      <c r="K7" s="449" t="s">
        <v>1519</v>
      </c>
      <c r="L7" s="395" t="s">
        <v>1624</v>
      </c>
      <c r="M7" s="395" t="s">
        <v>1500</v>
      </c>
      <c r="N7" s="464" t="s">
        <v>114</v>
      </c>
    </row>
    <row r="8" spans="2:14">
      <c r="B8" s="954" t="str">
        <f>IFERROR(IF('New Lists'!Y2&lt;&gt;"",'New Lists'!Y2,""),"")</f>
        <v/>
      </c>
      <c r="C8" s="955"/>
      <c r="D8" s="506"/>
      <c r="E8" s="507"/>
      <c r="F8" s="365"/>
      <c r="G8" s="639"/>
      <c r="H8" s="409"/>
      <c r="I8" s="590"/>
      <c r="J8" s="507"/>
      <c r="K8" s="365"/>
      <c r="L8" s="248"/>
      <c r="M8" s="248"/>
      <c r="N8" s="508"/>
    </row>
    <row r="9" spans="2:14">
      <c r="B9" s="954" t="str">
        <f>IFERROR(IF('New Lists'!Y3&lt;&gt;"",'New Lists'!Y3,""),"")</f>
        <v/>
      </c>
      <c r="C9" s="955"/>
      <c r="D9" s="509"/>
      <c r="E9" s="507"/>
      <c r="F9" s="365"/>
      <c r="G9" s="640"/>
      <c r="H9" s="410"/>
      <c r="I9" s="590"/>
      <c r="J9" s="507"/>
      <c r="K9" s="365"/>
      <c r="L9" s="248"/>
      <c r="M9" s="248"/>
      <c r="N9" s="508"/>
    </row>
    <row r="10" spans="2:14" ht="15" customHeight="1">
      <c r="B10" s="954" t="str">
        <f>IFERROR(IF('New Lists'!Y4&lt;&gt;"",'New Lists'!Y4,""),"")</f>
        <v/>
      </c>
      <c r="C10" s="955"/>
      <c r="D10" s="509"/>
      <c r="E10" s="507"/>
      <c r="F10" s="365"/>
      <c r="G10" s="639"/>
      <c r="H10" s="409"/>
      <c r="I10" s="590"/>
      <c r="J10" s="507"/>
      <c r="K10" s="365"/>
      <c r="L10" s="248"/>
      <c r="M10" s="248"/>
      <c r="N10" s="508"/>
    </row>
    <row r="11" spans="2:14" ht="15" customHeight="1">
      <c r="B11" s="954" t="str">
        <f>IFERROR(IF('New Lists'!Y5&lt;&gt;"",'New Lists'!Y5,""),"")</f>
        <v/>
      </c>
      <c r="C11" s="955"/>
      <c r="D11" s="509"/>
      <c r="E11" s="507"/>
      <c r="F11" s="365"/>
      <c r="G11" s="640"/>
      <c r="H11" s="410"/>
      <c r="I11" s="590"/>
      <c r="J11" s="507"/>
      <c r="K11" s="365"/>
      <c r="L11" s="248"/>
      <c r="M11" s="248"/>
      <c r="N11" s="508"/>
    </row>
    <row r="12" spans="2:14" ht="15" customHeight="1">
      <c r="B12" s="954" t="str">
        <f>IFERROR(IF('New Lists'!Y6&lt;&gt;"",'New Lists'!Y6,""),"")</f>
        <v/>
      </c>
      <c r="C12" s="955"/>
      <c r="D12" s="509"/>
      <c r="E12" s="507"/>
      <c r="F12" s="365"/>
      <c r="G12" s="639"/>
      <c r="H12" s="409"/>
      <c r="I12" s="590"/>
      <c r="J12" s="507"/>
      <c r="K12" s="365"/>
      <c r="L12" s="248"/>
      <c r="M12" s="248"/>
      <c r="N12" s="508"/>
    </row>
    <row r="13" spans="2:14" ht="15" customHeight="1">
      <c r="B13" s="954" t="str">
        <f>IFERROR(IF('New Lists'!Y7&lt;&gt;"",'New Lists'!Y7,""),"")</f>
        <v/>
      </c>
      <c r="C13" s="955"/>
      <c r="D13" s="509"/>
      <c r="E13" s="507"/>
      <c r="F13" s="365"/>
      <c r="G13" s="640"/>
      <c r="H13" s="410"/>
      <c r="I13" s="590"/>
      <c r="J13" s="507"/>
      <c r="K13" s="365"/>
      <c r="L13" s="248"/>
      <c r="M13" s="248"/>
      <c r="N13" s="508"/>
    </row>
    <row r="14" spans="2:14" ht="15" customHeight="1">
      <c r="B14" s="954" t="str">
        <f>IFERROR(IF('New Lists'!Y8&lt;&gt;"",'New Lists'!Y8,""),"")</f>
        <v/>
      </c>
      <c r="C14" s="955"/>
      <c r="D14" s="509"/>
      <c r="E14" s="507"/>
      <c r="F14" s="365"/>
      <c r="G14" s="639"/>
      <c r="H14" s="409"/>
      <c r="I14" s="590"/>
      <c r="J14" s="507"/>
      <c r="K14" s="365"/>
      <c r="L14" s="248"/>
      <c r="M14" s="248"/>
      <c r="N14" s="508"/>
    </row>
    <row r="15" spans="2:14" ht="15" customHeight="1">
      <c r="B15" s="954" t="str">
        <f>IFERROR(IF('New Lists'!Y9&lt;&gt;"",'New Lists'!Y9,""),"")</f>
        <v/>
      </c>
      <c r="C15" s="955"/>
      <c r="D15" s="509"/>
      <c r="E15" s="507"/>
      <c r="F15" s="365"/>
      <c r="G15" s="640"/>
      <c r="H15" s="410"/>
      <c r="I15" s="590"/>
      <c r="J15" s="507"/>
      <c r="K15" s="365"/>
      <c r="L15" s="248"/>
      <c r="M15" s="248"/>
      <c r="N15" s="508"/>
    </row>
    <row r="16" spans="2:14" ht="15" customHeight="1">
      <c r="B16" s="954" t="str">
        <f>IFERROR(IF('New Lists'!Y10&lt;&gt;"",'New Lists'!Y10,""),"")</f>
        <v/>
      </c>
      <c r="C16" s="955"/>
      <c r="D16" s="509"/>
      <c r="E16" s="507"/>
      <c r="F16" s="365"/>
      <c r="G16" s="639"/>
      <c r="H16" s="409"/>
      <c r="I16" s="590"/>
      <c r="J16" s="507"/>
      <c r="K16" s="365"/>
      <c r="L16" s="248"/>
      <c r="M16" s="248"/>
      <c r="N16" s="508"/>
    </row>
    <row r="17" spans="2:14" ht="15" customHeight="1">
      <c r="B17" s="954" t="str">
        <f>IFERROR(IF('New Lists'!Y11&lt;&gt;"",'New Lists'!Y11,""),"")</f>
        <v/>
      </c>
      <c r="C17" s="955"/>
      <c r="D17" s="509"/>
      <c r="E17" s="507"/>
      <c r="F17" s="365"/>
      <c r="G17" s="640"/>
      <c r="H17" s="410"/>
      <c r="I17" s="590"/>
      <c r="J17" s="507"/>
      <c r="K17" s="365"/>
      <c r="L17" s="248"/>
      <c r="M17" s="248"/>
      <c r="N17" s="508"/>
    </row>
    <row r="18" spans="2:14" ht="15" customHeight="1">
      <c r="B18" s="954" t="str">
        <f>IFERROR(IF('New Lists'!Y12&lt;&gt;"",'New Lists'!Y12,""),"")</f>
        <v/>
      </c>
      <c r="C18" s="955"/>
      <c r="D18" s="509"/>
      <c r="E18" s="507"/>
      <c r="F18" s="365"/>
      <c r="G18" s="639"/>
      <c r="H18" s="409"/>
      <c r="I18" s="590"/>
      <c r="J18" s="507"/>
      <c r="K18" s="365"/>
      <c r="L18" s="248"/>
      <c r="M18" s="248"/>
      <c r="N18" s="508"/>
    </row>
    <row r="19" spans="2:14" ht="15" customHeight="1">
      <c r="B19" s="954" t="str">
        <f>IFERROR(IF('New Lists'!Y13&lt;&gt;"",'New Lists'!Y13,""),"")</f>
        <v/>
      </c>
      <c r="C19" s="955"/>
      <c r="D19" s="509"/>
      <c r="E19" s="507"/>
      <c r="F19" s="365"/>
      <c r="G19" s="640"/>
      <c r="H19" s="410"/>
      <c r="I19" s="590"/>
      <c r="J19" s="507"/>
      <c r="K19" s="365"/>
      <c r="L19" s="248"/>
      <c r="M19" s="248"/>
      <c r="N19" s="508"/>
    </row>
    <row r="20" spans="2:14" ht="15" customHeight="1">
      <c r="B20" s="954" t="str">
        <f>IFERROR(IF('New Lists'!Y14&lt;&gt;"",'New Lists'!Y14,""),"")</f>
        <v/>
      </c>
      <c r="C20" s="955"/>
      <c r="D20" s="509"/>
      <c r="E20" s="507"/>
      <c r="F20" s="365"/>
      <c r="G20" s="639"/>
      <c r="H20" s="409"/>
      <c r="I20" s="590"/>
      <c r="J20" s="507"/>
      <c r="K20" s="365"/>
      <c r="L20" s="248"/>
      <c r="M20" s="248"/>
      <c r="N20" s="508"/>
    </row>
    <row r="21" spans="2:14" ht="15" customHeight="1">
      <c r="B21" s="954" t="str">
        <f>IFERROR(IF('New Lists'!Y15&lt;&gt;"",'New Lists'!Y15,""),"")</f>
        <v/>
      </c>
      <c r="C21" s="955"/>
      <c r="D21" s="509"/>
      <c r="E21" s="507"/>
      <c r="F21" s="365"/>
      <c r="G21" s="640"/>
      <c r="H21" s="410"/>
      <c r="I21" s="590"/>
      <c r="J21" s="507"/>
      <c r="K21" s="365"/>
      <c r="L21" s="248"/>
      <c r="M21" s="248"/>
      <c r="N21" s="508"/>
    </row>
    <row r="22" spans="2:14" ht="15" customHeight="1">
      <c r="B22" s="954" t="str">
        <f>IFERROR(IF('New Lists'!Y16&lt;&gt;"",'New Lists'!Y16,""),"")</f>
        <v/>
      </c>
      <c r="C22" s="955"/>
      <c r="D22" s="509"/>
      <c r="E22" s="507"/>
      <c r="F22" s="365"/>
      <c r="G22" s="639"/>
      <c r="H22" s="409"/>
      <c r="I22" s="590"/>
      <c r="J22" s="507"/>
      <c r="K22" s="365"/>
      <c r="L22" s="248"/>
      <c r="M22" s="248"/>
      <c r="N22" s="508"/>
    </row>
    <row r="23" spans="2:14" ht="15" customHeight="1">
      <c r="B23" s="954" t="str">
        <f>IFERROR(IF('New Lists'!Y17&lt;&gt;"",'New Lists'!Y17,""),"")</f>
        <v/>
      </c>
      <c r="C23" s="955"/>
      <c r="D23" s="509"/>
      <c r="E23" s="507"/>
      <c r="F23" s="365"/>
      <c r="G23" s="640"/>
      <c r="H23" s="410"/>
      <c r="I23" s="590"/>
      <c r="J23" s="507"/>
      <c r="K23" s="365"/>
      <c r="L23" s="248"/>
      <c r="M23" s="248"/>
      <c r="N23" s="508"/>
    </row>
    <row r="24" spans="2:14" ht="15" customHeight="1">
      <c r="B24" s="954" t="str">
        <f>IFERROR(IF('New Lists'!Y18&lt;&gt;"",'New Lists'!Y18,""),"")</f>
        <v/>
      </c>
      <c r="C24" s="955"/>
      <c r="D24" s="509"/>
      <c r="E24" s="507"/>
      <c r="F24" s="365"/>
      <c r="G24" s="639"/>
      <c r="H24" s="409"/>
      <c r="I24" s="590"/>
      <c r="J24" s="507"/>
      <c r="K24" s="365"/>
      <c r="L24" s="248"/>
      <c r="M24" s="248"/>
      <c r="N24" s="508"/>
    </row>
    <row r="25" spans="2:14" ht="15" customHeight="1">
      <c r="B25" s="954" t="str">
        <f>IFERROR(IF('New Lists'!Y19&lt;&gt;"",'New Lists'!Y19,""),"")</f>
        <v/>
      </c>
      <c r="C25" s="955"/>
      <c r="D25" s="509"/>
      <c r="E25" s="507"/>
      <c r="F25" s="365"/>
      <c r="G25" s="640"/>
      <c r="H25" s="410"/>
      <c r="I25" s="590"/>
      <c r="J25" s="507"/>
      <c r="K25" s="365"/>
      <c r="L25" s="248"/>
      <c r="M25" s="248"/>
      <c r="N25" s="508"/>
    </row>
    <row r="26" spans="2:14" ht="15" customHeight="1">
      <c r="B26" s="954" t="str">
        <f>IFERROR(IF('New Lists'!Y20&lt;&gt;"",'New Lists'!Y20,""),"")</f>
        <v/>
      </c>
      <c r="C26" s="955"/>
      <c r="D26" s="509"/>
      <c r="E26" s="507"/>
      <c r="F26" s="365"/>
      <c r="G26" s="639"/>
      <c r="H26" s="409"/>
      <c r="I26" s="590"/>
      <c r="J26" s="507"/>
      <c r="K26" s="365"/>
      <c r="L26" s="248"/>
      <c r="M26" s="248"/>
      <c r="N26" s="508"/>
    </row>
    <row r="27" spans="2:14" ht="15" customHeight="1">
      <c r="B27" s="954" t="str">
        <f>IFERROR(IF('New Lists'!Y21&lt;&gt;"",'New Lists'!Y21,""),"")</f>
        <v/>
      </c>
      <c r="C27" s="955"/>
      <c r="D27" s="509"/>
      <c r="E27" s="507"/>
      <c r="F27" s="365"/>
      <c r="G27" s="640"/>
      <c r="H27" s="410"/>
      <c r="I27" s="590"/>
      <c r="J27" s="507"/>
      <c r="K27" s="365"/>
      <c r="L27" s="248"/>
      <c r="M27" s="248"/>
      <c r="N27" s="508"/>
    </row>
    <row r="28" spans="2:14" ht="15" customHeight="1">
      <c r="B28" s="954" t="str">
        <f>IFERROR(IF('New Lists'!Y22&lt;&gt;"",'New Lists'!Y22,""),"")</f>
        <v/>
      </c>
      <c r="C28" s="955"/>
      <c r="D28" s="509"/>
      <c r="E28" s="507"/>
      <c r="F28" s="365"/>
      <c r="G28" s="639"/>
      <c r="H28" s="409"/>
      <c r="I28" s="590"/>
      <c r="J28" s="507"/>
      <c r="K28" s="365"/>
      <c r="L28" s="248"/>
      <c r="M28" s="248"/>
      <c r="N28" s="508"/>
    </row>
    <row r="29" spans="2:14" ht="15" customHeight="1">
      <c r="B29" s="954" t="str">
        <f>IFERROR(IF('New Lists'!Y23&lt;&gt;"",'New Lists'!Y23,""),"")</f>
        <v/>
      </c>
      <c r="C29" s="955"/>
      <c r="D29" s="509"/>
      <c r="E29" s="507"/>
      <c r="F29" s="365"/>
      <c r="G29" s="640"/>
      <c r="H29" s="410"/>
      <c r="I29" s="590"/>
      <c r="J29" s="507"/>
      <c r="K29" s="365"/>
      <c r="L29" s="248"/>
      <c r="M29" s="248"/>
      <c r="N29" s="508"/>
    </row>
    <row r="30" spans="2:14" ht="15" customHeight="1">
      <c r="B30" s="954" t="str">
        <f>IFERROR(IF('New Lists'!Y24&lt;&gt;"",'New Lists'!Y24,""),"")</f>
        <v/>
      </c>
      <c r="C30" s="955"/>
      <c r="D30" s="509"/>
      <c r="E30" s="507"/>
      <c r="F30" s="365"/>
      <c r="G30" s="639"/>
      <c r="H30" s="409"/>
      <c r="I30" s="590"/>
      <c r="J30" s="507"/>
      <c r="K30" s="365"/>
      <c r="L30" s="248"/>
      <c r="M30" s="248"/>
      <c r="N30" s="508"/>
    </row>
    <row r="31" spans="2:14" ht="15" customHeight="1">
      <c r="B31" s="954" t="str">
        <f>IFERROR(IF('New Lists'!Y25&lt;&gt;"",'New Lists'!Y25,""),"")</f>
        <v/>
      </c>
      <c r="C31" s="955"/>
      <c r="D31" s="509"/>
      <c r="E31" s="507"/>
      <c r="F31" s="365"/>
      <c r="G31" s="640"/>
      <c r="H31" s="410"/>
      <c r="I31" s="590"/>
      <c r="J31" s="507"/>
      <c r="K31" s="365"/>
      <c r="L31" s="248"/>
      <c r="M31" s="248"/>
      <c r="N31" s="508"/>
    </row>
    <row r="32" spans="2:14" ht="15" customHeight="1">
      <c r="B32" s="954" t="str">
        <f>IFERROR(IF('New Lists'!Y26&lt;&gt;"",'New Lists'!Y26,""),"")</f>
        <v/>
      </c>
      <c r="C32" s="955"/>
      <c r="D32" s="509"/>
      <c r="E32" s="507"/>
      <c r="F32" s="365"/>
      <c r="G32" s="639"/>
      <c r="H32" s="409"/>
      <c r="I32" s="590"/>
      <c r="J32" s="507"/>
      <c r="K32" s="365"/>
      <c r="L32" s="248"/>
      <c r="M32" s="248"/>
      <c r="N32" s="508"/>
    </row>
    <row r="33" spans="2:14" ht="15" customHeight="1">
      <c r="B33" s="954" t="str">
        <f>IFERROR(IF('New Lists'!Y27&lt;&gt;"",'New Lists'!Y27,""),"")</f>
        <v/>
      </c>
      <c r="C33" s="955"/>
      <c r="D33" s="509"/>
      <c r="E33" s="507"/>
      <c r="F33" s="365"/>
      <c r="G33" s="640"/>
      <c r="H33" s="410"/>
      <c r="I33" s="590"/>
      <c r="J33" s="507"/>
      <c r="K33" s="365"/>
      <c r="L33" s="248"/>
      <c r="M33" s="248"/>
      <c r="N33" s="508"/>
    </row>
    <row r="34" spans="2:14" ht="15" customHeight="1">
      <c r="B34" s="954" t="str">
        <f>IFERROR(IF('New Lists'!Y28&lt;&gt;"",'New Lists'!Y28,""),"")</f>
        <v/>
      </c>
      <c r="C34" s="955"/>
      <c r="D34" s="509"/>
      <c r="E34" s="507"/>
      <c r="F34" s="365"/>
      <c r="G34" s="639"/>
      <c r="H34" s="409"/>
      <c r="I34" s="590"/>
      <c r="J34" s="507"/>
      <c r="K34" s="365"/>
      <c r="L34" s="248"/>
      <c r="M34" s="248"/>
      <c r="N34" s="508"/>
    </row>
    <row r="35" spans="2:14" ht="15" customHeight="1">
      <c r="B35" s="954" t="str">
        <f>IFERROR(IF('New Lists'!Y29&lt;&gt;"",'New Lists'!Y29,""),"")</f>
        <v/>
      </c>
      <c r="C35" s="955"/>
      <c r="D35" s="509"/>
      <c r="E35" s="507"/>
      <c r="F35" s="365"/>
      <c r="G35" s="640"/>
      <c r="H35" s="410"/>
      <c r="I35" s="590"/>
      <c r="J35" s="507"/>
      <c r="K35" s="365"/>
      <c r="L35" s="248"/>
      <c r="M35" s="248"/>
      <c r="N35" s="508"/>
    </row>
    <row r="36" spans="2:14" ht="15" customHeight="1">
      <c r="B36" s="954" t="str">
        <f>IFERROR(IF('New Lists'!Y30&lt;&gt;"",'New Lists'!Y30,""),"")</f>
        <v/>
      </c>
      <c r="C36" s="955"/>
      <c r="D36" s="509"/>
      <c r="E36" s="507"/>
      <c r="F36" s="365"/>
      <c r="G36" s="639"/>
      <c r="H36" s="409"/>
      <c r="I36" s="590"/>
      <c r="J36" s="507"/>
      <c r="K36" s="365"/>
      <c r="L36" s="248"/>
      <c r="M36" s="248"/>
      <c r="N36" s="508"/>
    </row>
    <row r="37" spans="2:14" ht="15" customHeight="1">
      <c r="B37" s="954" t="str">
        <f>IFERROR(IF('New Lists'!Y31&lt;&gt;"",'New Lists'!Y31,""),"")</f>
        <v/>
      </c>
      <c r="C37" s="955"/>
      <c r="D37" s="509"/>
      <c r="E37" s="507"/>
      <c r="F37" s="365"/>
      <c r="G37" s="640"/>
      <c r="H37" s="410"/>
      <c r="I37" s="590"/>
      <c r="J37" s="507"/>
      <c r="K37" s="365"/>
      <c r="L37" s="248"/>
      <c r="M37" s="248"/>
      <c r="N37" s="508"/>
    </row>
    <row r="38" spans="2:14" ht="15" customHeight="1">
      <c r="B38" s="954" t="str">
        <f>IFERROR(IF('New Lists'!Y32&lt;&gt;"",'New Lists'!Y32,""),"")</f>
        <v/>
      </c>
      <c r="C38" s="955"/>
      <c r="D38" s="509"/>
      <c r="E38" s="507"/>
      <c r="F38" s="365"/>
      <c r="G38" s="639"/>
      <c r="H38" s="409"/>
      <c r="I38" s="590"/>
      <c r="J38" s="507"/>
      <c r="K38" s="365"/>
      <c r="L38" s="248"/>
      <c r="M38" s="248"/>
      <c r="N38" s="508"/>
    </row>
    <row r="39" spans="2:14" ht="15" customHeight="1">
      <c r="B39" s="954" t="str">
        <f>IFERROR(IF('New Lists'!Y33&lt;&gt;"",'New Lists'!Y33,""),"")</f>
        <v/>
      </c>
      <c r="C39" s="955"/>
      <c r="D39" s="509"/>
      <c r="E39" s="507"/>
      <c r="F39" s="365"/>
      <c r="G39" s="639"/>
      <c r="H39" s="410"/>
      <c r="I39" s="590"/>
      <c r="J39" s="507"/>
      <c r="K39" s="365"/>
      <c r="L39" s="248"/>
      <c r="M39" s="248"/>
      <c r="N39" s="508"/>
    </row>
    <row r="40" spans="2:14" ht="15" customHeight="1">
      <c r="B40" s="954" t="str">
        <f>IFERROR(IF('New Lists'!Y34&lt;&gt;"",'New Lists'!Y34,""),"")</f>
        <v/>
      </c>
      <c r="C40" s="955"/>
      <c r="D40" s="509"/>
      <c r="E40" s="507"/>
      <c r="F40" s="365"/>
      <c r="G40" s="640"/>
      <c r="H40" s="409"/>
      <c r="I40" s="590"/>
      <c r="J40" s="507"/>
      <c r="K40" s="365"/>
      <c r="L40" s="248"/>
      <c r="M40" s="248"/>
      <c r="N40" s="508"/>
    </row>
    <row r="41" spans="2:14" ht="15" customHeight="1">
      <c r="B41" s="954" t="str">
        <f>IFERROR(IF('New Lists'!Y35&lt;&gt;"",'New Lists'!Y35,""),"")</f>
        <v/>
      </c>
      <c r="C41" s="955"/>
      <c r="D41" s="509"/>
      <c r="E41" s="507"/>
      <c r="F41" s="365"/>
      <c r="G41" s="639"/>
      <c r="H41" s="410"/>
      <c r="I41" s="590"/>
      <c r="J41" s="507"/>
      <c r="K41" s="365"/>
      <c r="L41" s="248"/>
      <c r="M41" s="248"/>
      <c r="N41" s="508"/>
    </row>
    <row r="42" spans="2:14">
      <c r="B42" s="954" t="str">
        <f>IFERROR(IF('New Lists'!Y36&lt;&gt;"",'New Lists'!Y36,""),"")</f>
        <v/>
      </c>
      <c r="C42" s="955"/>
      <c r="D42" s="509"/>
      <c r="E42" s="507"/>
      <c r="F42" s="365"/>
      <c r="G42" s="640"/>
      <c r="H42" s="409"/>
      <c r="I42" s="590"/>
      <c r="J42" s="507"/>
      <c r="K42" s="365"/>
      <c r="L42" s="248"/>
      <c r="M42" s="248"/>
      <c r="N42" s="508"/>
    </row>
    <row r="43" spans="2:14">
      <c r="B43" s="954" t="str">
        <f>IFERROR(IF('New Lists'!Y37&lt;&gt;"",'New Lists'!Y37,""),"")</f>
        <v/>
      </c>
      <c r="C43" s="955"/>
      <c r="D43" s="509"/>
      <c r="E43" s="507"/>
      <c r="F43" s="365"/>
      <c r="G43" s="640"/>
      <c r="H43" s="410"/>
      <c r="I43" s="590"/>
      <c r="J43" s="507"/>
      <c r="K43" s="365"/>
      <c r="L43" s="248"/>
      <c r="M43" s="248"/>
      <c r="N43" s="508"/>
    </row>
    <row r="44" spans="2:14">
      <c r="B44" s="954" t="str">
        <f>IFERROR(IF('New Lists'!Y38&lt;&gt;"",'New Lists'!Y38,""),"")</f>
        <v/>
      </c>
      <c r="C44" s="955"/>
      <c r="D44" s="509"/>
      <c r="E44" s="507"/>
      <c r="F44" s="365"/>
      <c r="G44" s="639"/>
      <c r="H44" s="409"/>
      <c r="I44" s="590"/>
      <c r="J44" s="507"/>
      <c r="K44" s="365"/>
      <c r="L44" s="248"/>
      <c r="M44" s="248"/>
      <c r="N44" s="508"/>
    </row>
    <row r="45" spans="2:14">
      <c r="B45" s="954" t="str">
        <f>IFERROR(IF('New Lists'!Y39&lt;&gt;"",'New Lists'!Y39,""),"")</f>
        <v/>
      </c>
      <c r="C45" s="955"/>
      <c r="D45" s="509"/>
      <c r="E45" s="507"/>
      <c r="F45" s="365"/>
      <c r="G45" s="640"/>
      <c r="H45" s="410"/>
      <c r="I45" s="590"/>
      <c r="J45" s="507"/>
      <c r="K45" s="365"/>
      <c r="L45" s="248"/>
      <c r="M45" s="248"/>
      <c r="N45" s="508"/>
    </row>
    <row r="46" spans="2:14">
      <c r="B46" s="954" t="str">
        <f>IFERROR(IF('New Lists'!Y40&lt;&gt;"",'New Lists'!Y40,""),"")</f>
        <v/>
      </c>
      <c r="C46" s="955"/>
      <c r="D46" s="509"/>
      <c r="E46" s="507"/>
      <c r="F46" s="365"/>
      <c r="G46" s="639"/>
      <c r="H46" s="409"/>
      <c r="I46" s="590"/>
      <c r="J46" s="507"/>
      <c r="K46" s="365"/>
      <c r="L46" s="248"/>
      <c r="M46" s="248"/>
      <c r="N46" s="508"/>
    </row>
    <row r="47" spans="2:14">
      <c r="B47" s="954" t="str">
        <f>IFERROR(IF('New Lists'!Y41&lt;&gt;"",'New Lists'!Y41,""),"")</f>
        <v/>
      </c>
      <c r="C47" s="955"/>
      <c r="D47" s="509"/>
      <c r="E47" s="507"/>
      <c r="F47" s="365"/>
      <c r="G47" s="640"/>
      <c r="H47" s="410"/>
      <c r="I47" s="590"/>
      <c r="J47" s="507"/>
      <c r="K47" s="365"/>
      <c r="L47" s="248"/>
      <c r="M47" s="248"/>
      <c r="N47" s="508"/>
    </row>
    <row r="48" spans="2:14">
      <c r="B48" s="954" t="str">
        <f>IFERROR(IF('New Lists'!Y42&lt;&gt;"",'New Lists'!Y42,""),"")</f>
        <v/>
      </c>
      <c r="C48" s="955"/>
      <c r="D48" s="509"/>
      <c r="E48" s="507"/>
      <c r="F48" s="365"/>
      <c r="G48" s="639"/>
      <c r="H48" s="409"/>
      <c r="I48" s="590"/>
      <c r="J48" s="507"/>
      <c r="K48" s="365"/>
      <c r="L48" s="248"/>
      <c r="M48" s="248"/>
      <c r="N48" s="508"/>
    </row>
    <row r="49" spans="2:14">
      <c r="B49" s="954" t="str">
        <f>IFERROR(IF('New Lists'!Y43&lt;&gt;"",'New Lists'!Y43,""),"")</f>
        <v/>
      </c>
      <c r="C49" s="955"/>
      <c r="D49" s="509"/>
      <c r="E49" s="507"/>
      <c r="F49" s="365"/>
      <c r="G49" s="640"/>
      <c r="H49" s="410"/>
      <c r="I49" s="590"/>
      <c r="J49" s="507"/>
      <c r="K49" s="365"/>
      <c r="L49" s="248"/>
      <c r="M49" s="248"/>
      <c r="N49" s="508"/>
    </row>
    <row r="50" spans="2:14">
      <c r="B50" s="954" t="str">
        <f>IFERROR(IF('New Lists'!Y44&lt;&gt;"",'New Lists'!Y44,""),"")</f>
        <v/>
      </c>
      <c r="C50" s="955"/>
      <c r="D50" s="509"/>
      <c r="E50" s="507"/>
      <c r="F50" s="365"/>
      <c r="G50" s="639"/>
      <c r="H50" s="409"/>
      <c r="I50" s="590"/>
      <c r="J50" s="507"/>
      <c r="K50" s="365"/>
      <c r="L50" s="248"/>
      <c r="M50" s="248"/>
      <c r="N50" s="508"/>
    </row>
    <row r="51" spans="2:14" s="289" customFormat="1">
      <c r="B51" s="954" t="str">
        <f>IFERROR(IF('New Lists'!Y45&lt;&gt;"",'New Lists'!Y45,""),"")</f>
        <v/>
      </c>
      <c r="C51" s="955"/>
      <c r="D51" s="509"/>
      <c r="E51" s="507"/>
      <c r="F51" s="365"/>
      <c r="G51" s="639"/>
      <c r="H51" s="409"/>
      <c r="I51" s="590"/>
      <c r="J51" s="507"/>
      <c r="K51" s="365"/>
      <c r="L51" s="248"/>
      <c r="M51" s="248"/>
      <c r="N51" s="508"/>
    </row>
    <row r="52" spans="2:14" s="289" customFormat="1">
      <c r="B52" s="954" t="str">
        <f>IFERROR(IF('New Lists'!Y46&lt;&gt;"",'New Lists'!Y46,""),"")</f>
        <v/>
      </c>
      <c r="C52" s="955"/>
      <c r="D52" s="509"/>
      <c r="E52" s="507"/>
      <c r="F52" s="365"/>
      <c r="G52" s="639"/>
      <c r="H52" s="409"/>
      <c r="I52" s="590"/>
      <c r="J52" s="507"/>
      <c r="K52" s="365"/>
      <c r="L52" s="248"/>
      <c r="M52" s="248"/>
      <c r="N52" s="508"/>
    </row>
    <row r="53" spans="2:14" s="289" customFormat="1">
      <c r="B53" s="954" t="str">
        <f>IFERROR(IF('New Lists'!Y47&lt;&gt;"",'New Lists'!Y47,""),"")</f>
        <v/>
      </c>
      <c r="C53" s="955"/>
      <c r="D53" s="509"/>
      <c r="E53" s="507"/>
      <c r="F53" s="365"/>
      <c r="G53" s="639"/>
      <c r="H53" s="409"/>
      <c r="I53" s="590"/>
      <c r="J53" s="507"/>
      <c r="K53" s="365"/>
      <c r="L53" s="248"/>
      <c r="M53" s="248"/>
      <c r="N53" s="508"/>
    </row>
    <row r="54" spans="2:14" s="289" customFormat="1">
      <c r="B54" s="954" t="str">
        <f>IFERROR(IF('New Lists'!Y48&lt;&gt;"",'New Lists'!Y48,""),"")</f>
        <v/>
      </c>
      <c r="C54" s="955"/>
      <c r="D54" s="509"/>
      <c r="E54" s="507"/>
      <c r="F54" s="365"/>
      <c r="G54" s="639"/>
      <c r="H54" s="409"/>
      <c r="I54" s="590"/>
      <c r="J54" s="507"/>
      <c r="K54" s="365"/>
      <c r="L54" s="248"/>
      <c r="M54" s="248"/>
      <c r="N54" s="508"/>
    </row>
    <row r="55" spans="2:14" s="289" customFormat="1">
      <c r="B55" s="954" t="str">
        <f>IFERROR(IF('New Lists'!Y49&lt;&gt;"",'New Lists'!Y49,""),"")</f>
        <v/>
      </c>
      <c r="C55" s="955"/>
      <c r="D55" s="509"/>
      <c r="E55" s="507"/>
      <c r="F55" s="365"/>
      <c r="G55" s="639"/>
      <c r="H55" s="409"/>
      <c r="I55" s="590"/>
      <c r="J55" s="507"/>
      <c r="K55" s="365"/>
      <c r="L55" s="248"/>
      <c r="M55" s="248"/>
      <c r="N55" s="508"/>
    </row>
    <row r="56" spans="2:14" s="289" customFormat="1">
      <c r="B56" s="954" t="str">
        <f>IFERROR(IF('New Lists'!Y50&lt;&gt;"",'New Lists'!Y50,""),"")</f>
        <v/>
      </c>
      <c r="C56" s="955"/>
      <c r="D56" s="509"/>
      <c r="E56" s="507"/>
      <c r="F56" s="365"/>
      <c r="G56" s="639"/>
      <c r="H56" s="409"/>
      <c r="I56" s="590"/>
      <c r="J56" s="507"/>
      <c r="K56" s="365"/>
      <c r="L56" s="248"/>
      <c r="M56" s="248"/>
      <c r="N56" s="508"/>
    </row>
    <row r="57" spans="2:14" s="289" customFormat="1">
      <c r="B57" s="954" t="str">
        <f>IFERROR(IF('New Lists'!Y51&lt;&gt;"",'New Lists'!Y51,""),"")</f>
        <v/>
      </c>
      <c r="C57" s="955"/>
      <c r="D57" s="509"/>
      <c r="E57" s="507"/>
      <c r="F57" s="365"/>
      <c r="G57" s="639"/>
      <c r="H57" s="409"/>
      <c r="I57" s="590"/>
      <c r="J57" s="507"/>
      <c r="K57" s="365"/>
      <c r="L57" s="248"/>
      <c r="M57" s="248"/>
      <c r="N57" s="508"/>
    </row>
    <row r="58" spans="2:14" s="289" customFormat="1">
      <c r="B58" s="954" t="str">
        <f>IFERROR(IF('New Lists'!Y52&lt;&gt;"",'New Lists'!Y52,""),"")</f>
        <v/>
      </c>
      <c r="C58" s="955"/>
      <c r="D58" s="509"/>
      <c r="E58" s="507"/>
      <c r="F58" s="365"/>
      <c r="G58" s="639"/>
      <c r="H58" s="409"/>
      <c r="I58" s="590"/>
      <c r="J58" s="507"/>
      <c r="K58" s="365"/>
      <c r="L58" s="248"/>
      <c r="M58" s="248"/>
      <c r="N58" s="508"/>
    </row>
    <row r="59" spans="2:14" s="289" customFormat="1">
      <c r="B59" s="954" t="str">
        <f>IFERROR(IF('New Lists'!Y53&lt;&gt;"",'New Lists'!Y53,""),"")</f>
        <v/>
      </c>
      <c r="C59" s="955"/>
      <c r="D59" s="509"/>
      <c r="E59" s="507"/>
      <c r="F59" s="365"/>
      <c r="G59" s="639"/>
      <c r="H59" s="409"/>
      <c r="I59" s="590"/>
      <c r="J59" s="507"/>
      <c r="K59" s="365"/>
      <c r="L59" s="248"/>
      <c r="M59" s="248"/>
      <c r="N59" s="508"/>
    </row>
    <row r="60" spans="2:14" s="289" customFormat="1">
      <c r="B60" s="954" t="str">
        <f>IFERROR(IF('New Lists'!Y54&lt;&gt;"",'New Lists'!Y54,""),"")</f>
        <v/>
      </c>
      <c r="C60" s="955"/>
      <c r="D60" s="509"/>
      <c r="E60" s="507"/>
      <c r="F60" s="365"/>
      <c r="G60" s="639"/>
      <c r="H60" s="409"/>
      <c r="I60" s="590"/>
      <c r="J60" s="507"/>
      <c r="K60" s="365"/>
      <c r="L60" s="248"/>
      <c r="M60" s="248"/>
      <c r="N60" s="508"/>
    </row>
    <row r="61" spans="2:14" s="289" customFormat="1">
      <c r="B61" s="954" t="str">
        <f>IFERROR(IF('New Lists'!Y55&lt;&gt;"",'New Lists'!Y55,""),"")</f>
        <v/>
      </c>
      <c r="C61" s="955"/>
      <c r="D61" s="509"/>
      <c r="E61" s="507"/>
      <c r="F61" s="365"/>
      <c r="G61" s="639"/>
      <c r="H61" s="409"/>
      <c r="I61" s="590"/>
      <c r="J61" s="507"/>
      <c r="K61" s="365"/>
      <c r="L61" s="248"/>
      <c r="M61" s="248"/>
      <c r="N61" s="508"/>
    </row>
    <row r="62" spans="2:14" s="289" customFormat="1">
      <c r="B62" s="954" t="str">
        <f>IFERROR(IF('New Lists'!Y56&lt;&gt;"",'New Lists'!Y56,""),"")</f>
        <v/>
      </c>
      <c r="C62" s="955"/>
      <c r="D62" s="509"/>
      <c r="E62" s="507"/>
      <c r="F62" s="365"/>
      <c r="G62" s="639"/>
      <c r="H62" s="409"/>
      <c r="I62" s="590"/>
      <c r="J62" s="507"/>
      <c r="K62" s="365"/>
      <c r="L62" s="248"/>
      <c r="M62" s="248"/>
      <c r="N62" s="508"/>
    </row>
    <row r="63" spans="2:14" s="289" customFormat="1">
      <c r="B63" s="954" t="str">
        <f>IFERROR(IF('New Lists'!Y57&lt;&gt;"",'New Lists'!Y57,""),"")</f>
        <v/>
      </c>
      <c r="C63" s="955"/>
      <c r="D63" s="509"/>
      <c r="E63" s="507"/>
      <c r="F63" s="365"/>
      <c r="G63" s="639"/>
      <c r="H63" s="409"/>
      <c r="I63" s="590"/>
      <c r="J63" s="507"/>
      <c r="K63" s="365"/>
      <c r="L63" s="248"/>
      <c r="M63" s="248"/>
      <c r="N63" s="508"/>
    </row>
    <row r="64" spans="2:14" s="289" customFormat="1">
      <c r="B64" s="954" t="str">
        <f>IFERROR(IF('New Lists'!Y58&lt;&gt;"",'New Lists'!Y58,""),"")</f>
        <v/>
      </c>
      <c r="C64" s="955"/>
      <c r="D64" s="509"/>
      <c r="E64" s="507"/>
      <c r="F64" s="365"/>
      <c r="G64" s="639"/>
      <c r="H64" s="409"/>
      <c r="I64" s="590"/>
      <c r="J64" s="507"/>
      <c r="K64" s="365"/>
      <c r="L64" s="248"/>
      <c r="M64" s="248"/>
      <c r="N64" s="508"/>
    </row>
    <row r="65" spans="2:14" s="289" customFormat="1">
      <c r="B65" s="954" t="str">
        <f>IFERROR(IF('New Lists'!Y59&lt;&gt;"",'New Lists'!Y59,""),"")</f>
        <v/>
      </c>
      <c r="C65" s="955"/>
      <c r="D65" s="509"/>
      <c r="E65" s="507"/>
      <c r="F65" s="365"/>
      <c r="G65" s="639"/>
      <c r="H65" s="409"/>
      <c r="I65" s="590"/>
      <c r="J65" s="507"/>
      <c r="K65" s="365"/>
      <c r="L65" s="248"/>
      <c r="M65" s="248"/>
      <c r="N65" s="508"/>
    </row>
    <row r="66" spans="2:14" s="289" customFormat="1">
      <c r="B66" s="954" t="str">
        <f>IFERROR(IF('New Lists'!Y60&lt;&gt;"",'New Lists'!Y60,""),"")</f>
        <v/>
      </c>
      <c r="C66" s="955"/>
      <c r="D66" s="509"/>
      <c r="E66" s="507"/>
      <c r="F66" s="365"/>
      <c r="G66" s="639"/>
      <c r="H66" s="409"/>
      <c r="I66" s="590"/>
      <c r="J66" s="507"/>
      <c r="K66" s="365"/>
      <c r="L66" s="248"/>
      <c r="M66" s="248"/>
      <c r="N66" s="508"/>
    </row>
    <row r="67" spans="2:14" s="289" customFormat="1">
      <c r="B67" s="954" t="str">
        <f>IFERROR(IF('New Lists'!Y61&lt;&gt;"",'New Lists'!Y61,""),"")</f>
        <v/>
      </c>
      <c r="C67" s="955"/>
      <c r="D67" s="509"/>
      <c r="E67" s="507"/>
      <c r="F67" s="365"/>
      <c r="G67" s="639"/>
      <c r="H67" s="409"/>
      <c r="I67" s="590"/>
      <c r="J67" s="507"/>
      <c r="K67" s="365"/>
      <c r="L67" s="248"/>
      <c r="M67" s="248"/>
      <c r="N67" s="508"/>
    </row>
    <row r="68" spans="2:14" s="289" customFormat="1">
      <c r="B68" s="954" t="str">
        <f>IFERROR(IF('New Lists'!Y62&lt;&gt;"",'New Lists'!Y62,""),"")</f>
        <v/>
      </c>
      <c r="C68" s="955"/>
      <c r="D68" s="509"/>
      <c r="E68" s="507"/>
      <c r="F68" s="365"/>
      <c r="G68" s="639"/>
      <c r="H68" s="409"/>
      <c r="I68" s="590"/>
      <c r="J68" s="507"/>
      <c r="K68" s="365"/>
      <c r="L68" s="248"/>
      <c r="M68" s="248"/>
      <c r="N68" s="508"/>
    </row>
    <row r="69" spans="2:14" s="289" customFormat="1">
      <c r="B69" s="954" t="str">
        <f>IFERROR(IF('New Lists'!Y63&lt;&gt;"",'New Lists'!Y63,""),"")</f>
        <v/>
      </c>
      <c r="C69" s="955"/>
      <c r="D69" s="509"/>
      <c r="E69" s="507"/>
      <c r="F69" s="365"/>
      <c r="G69" s="639"/>
      <c r="H69" s="409"/>
      <c r="I69" s="590"/>
      <c r="J69" s="507"/>
      <c r="K69" s="365"/>
      <c r="L69" s="248"/>
      <c r="M69" s="248"/>
      <c r="N69" s="508"/>
    </row>
    <row r="70" spans="2:14" s="289" customFormat="1">
      <c r="B70" s="954" t="str">
        <f>IFERROR(IF('New Lists'!Y64&lt;&gt;"",'New Lists'!Y64,""),"")</f>
        <v/>
      </c>
      <c r="C70" s="955"/>
      <c r="D70" s="509"/>
      <c r="E70" s="507"/>
      <c r="F70" s="365"/>
      <c r="G70" s="639"/>
      <c r="H70" s="409"/>
      <c r="I70" s="590"/>
      <c r="J70" s="507"/>
      <c r="K70" s="365"/>
      <c r="L70" s="248"/>
      <c r="M70" s="248"/>
      <c r="N70" s="508"/>
    </row>
    <row r="71" spans="2:14" s="289" customFormat="1">
      <c r="B71" s="954" t="str">
        <f>IFERROR(IF('New Lists'!Y65&lt;&gt;"",'New Lists'!Y65,""),"")</f>
        <v/>
      </c>
      <c r="C71" s="955"/>
      <c r="D71" s="509"/>
      <c r="E71" s="507"/>
      <c r="F71" s="365"/>
      <c r="G71" s="639"/>
      <c r="H71" s="409"/>
      <c r="I71" s="590"/>
      <c r="J71" s="507"/>
      <c r="K71" s="365"/>
      <c r="L71" s="248"/>
      <c r="M71" s="248"/>
      <c r="N71" s="508"/>
    </row>
    <row r="72" spans="2:14" s="289" customFormat="1">
      <c r="B72" s="954" t="str">
        <f>IFERROR(IF('New Lists'!Y66&lt;&gt;"",'New Lists'!Y66,""),"")</f>
        <v/>
      </c>
      <c r="C72" s="955"/>
      <c r="D72" s="509"/>
      <c r="E72" s="507"/>
      <c r="F72" s="365"/>
      <c r="G72" s="639"/>
      <c r="H72" s="409"/>
      <c r="I72" s="590"/>
      <c r="J72" s="507"/>
      <c r="K72" s="365"/>
      <c r="L72" s="248"/>
      <c r="M72" s="248"/>
      <c r="N72" s="508"/>
    </row>
    <row r="73" spans="2:14" s="289" customFormat="1">
      <c r="B73" s="954" t="str">
        <f>IFERROR(IF('New Lists'!Y67&lt;&gt;"",'New Lists'!Y67,""),"")</f>
        <v/>
      </c>
      <c r="C73" s="955"/>
      <c r="D73" s="509"/>
      <c r="E73" s="507"/>
      <c r="F73" s="365"/>
      <c r="G73" s="639"/>
      <c r="H73" s="409"/>
      <c r="I73" s="590"/>
      <c r="J73" s="507"/>
      <c r="K73" s="365"/>
      <c r="L73" s="248"/>
      <c r="M73" s="248"/>
      <c r="N73" s="508"/>
    </row>
    <row r="74" spans="2:14" s="289" customFormat="1">
      <c r="B74" s="954" t="str">
        <f>IFERROR(IF('New Lists'!Y68&lt;&gt;"",'New Lists'!Y68,""),"")</f>
        <v/>
      </c>
      <c r="C74" s="955"/>
      <c r="D74" s="509"/>
      <c r="E74" s="507"/>
      <c r="F74" s="365"/>
      <c r="G74" s="639"/>
      <c r="H74" s="409"/>
      <c r="I74" s="590"/>
      <c r="J74" s="507"/>
      <c r="K74" s="365"/>
      <c r="L74" s="248"/>
      <c r="M74" s="248"/>
      <c r="N74" s="508"/>
    </row>
    <row r="75" spans="2:14" s="289" customFormat="1">
      <c r="B75" s="954" t="str">
        <f>IFERROR(IF('New Lists'!Y69&lt;&gt;"",'New Lists'!Y69,""),"")</f>
        <v/>
      </c>
      <c r="C75" s="955"/>
      <c r="D75" s="509"/>
      <c r="E75" s="507"/>
      <c r="F75" s="365"/>
      <c r="G75" s="639"/>
      <c r="H75" s="409"/>
      <c r="I75" s="590"/>
      <c r="J75" s="507"/>
      <c r="K75" s="365"/>
      <c r="L75" s="248"/>
      <c r="M75" s="248"/>
      <c r="N75" s="508"/>
    </row>
    <row r="76" spans="2:14" s="289" customFormat="1">
      <c r="B76" s="954" t="str">
        <f>IFERROR(IF('New Lists'!Y70&lt;&gt;"",'New Lists'!Y70,""),"")</f>
        <v/>
      </c>
      <c r="C76" s="955"/>
      <c r="D76" s="509"/>
      <c r="E76" s="507"/>
      <c r="F76" s="365"/>
      <c r="G76" s="639"/>
      <c r="H76" s="409"/>
      <c r="I76" s="590"/>
      <c r="J76" s="507"/>
      <c r="K76" s="365"/>
      <c r="L76" s="248"/>
      <c r="M76" s="248"/>
      <c r="N76" s="508"/>
    </row>
    <row r="77" spans="2:14" s="289" customFormat="1">
      <c r="B77" s="954" t="str">
        <f>IFERROR(IF('New Lists'!Y71&lt;&gt;"",'New Lists'!Y71,""),"")</f>
        <v/>
      </c>
      <c r="C77" s="955"/>
      <c r="D77" s="509"/>
      <c r="E77" s="507"/>
      <c r="F77" s="365"/>
      <c r="G77" s="639"/>
      <c r="H77" s="409"/>
      <c r="I77" s="590"/>
      <c r="J77" s="507"/>
      <c r="K77" s="365"/>
      <c r="L77" s="248"/>
      <c r="M77" s="248"/>
      <c r="N77" s="508"/>
    </row>
    <row r="78" spans="2:14" s="289" customFormat="1">
      <c r="B78" s="954" t="str">
        <f>IFERROR(IF('New Lists'!Y72&lt;&gt;"",'New Lists'!Y72,""),"")</f>
        <v/>
      </c>
      <c r="C78" s="955"/>
      <c r="D78" s="509"/>
      <c r="E78" s="507"/>
      <c r="F78" s="365"/>
      <c r="G78" s="639"/>
      <c r="H78" s="409"/>
      <c r="I78" s="590"/>
      <c r="J78" s="507"/>
      <c r="K78" s="365"/>
      <c r="L78" s="248"/>
      <c r="M78" s="248"/>
      <c r="N78" s="508"/>
    </row>
    <row r="79" spans="2:14" s="289" customFormat="1">
      <c r="B79" s="954" t="str">
        <f>IFERROR(IF('New Lists'!Y73&lt;&gt;"",'New Lists'!Y73,""),"")</f>
        <v/>
      </c>
      <c r="C79" s="955"/>
      <c r="D79" s="509"/>
      <c r="E79" s="507"/>
      <c r="F79" s="365"/>
      <c r="G79" s="639"/>
      <c r="H79" s="409"/>
      <c r="I79" s="590"/>
      <c r="J79" s="507"/>
      <c r="K79" s="365"/>
      <c r="L79" s="248"/>
      <c r="M79" s="248"/>
      <c r="N79" s="508"/>
    </row>
    <row r="80" spans="2:14" s="289" customFormat="1">
      <c r="B80" s="954" t="str">
        <f>IFERROR(IF('New Lists'!Y74&lt;&gt;"",'New Lists'!Y74,""),"")</f>
        <v/>
      </c>
      <c r="C80" s="955"/>
      <c r="D80" s="509"/>
      <c r="E80" s="507"/>
      <c r="F80" s="365"/>
      <c r="G80" s="639"/>
      <c r="H80" s="409"/>
      <c r="I80" s="590"/>
      <c r="J80" s="507"/>
      <c r="K80" s="365"/>
      <c r="L80" s="248"/>
      <c r="M80" s="248"/>
      <c r="N80" s="508"/>
    </row>
    <row r="81" spans="2:14" s="289" customFormat="1">
      <c r="B81" s="954" t="str">
        <f>IFERROR(IF('New Lists'!Y75&lt;&gt;"",'New Lists'!Y75,""),"")</f>
        <v/>
      </c>
      <c r="C81" s="955"/>
      <c r="D81" s="509"/>
      <c r="E81" s="507"/>
      <c r="F81" s="365"/>
      <c r="G81" s="639"/>
      <c r="H81" s="409"/>
      <c r="I81" s="590"/>
      <c r="J81" s="507"/>
      <c r="K81" s="365"/>
      <c r="L81" s="248"/>
      <c r="M81" s="248"/>
      <c r="N81" s="508"/>
    </row>
    <row r="82" spans="2:14" s="289" customFormat="1">
      <c r="B82" s="954" t="str">
        <f>IFERROR(IF('New Lists'!Y76&lt;&gt;"",'New Lists'!Y76,""),"")</f>
        <v/>
      </c>
      <c r="C82" s="955"/>
      <c r="D82" s="509"/>
      <c r="E82" s="507"/>
      <c r="F82" s="365"/>
      <c r="G82" s="639"/>
      <c r="H82" s="409"/>
      <c r="I82" s="590"/>
      <c r="J82" s="507"/>
      <c r="K82" s="365"/>
      <c r="L82" s="248"/>
      <c r="M82" s="248"/>
      <c r="N82" s="508"/>
    </row>
    <row r="83" spans="2:14" s="289" customFormat="1">
      <c r="B83" s="954" t="str">
        <f>IFERROR(IF('New Lists'!Y77&lt;&gt;"",'New Lists'!Y77,""),"")</f>
        <v/>
      </c>
      <c r="C83" s="955"/>
      <c r="D83" s="509"/>
      <c r="E83" s="507"/>
      <c r="F83" s="365"/>
      <c r="G83" s="639"/>
      <c r="H83" s="409"/>
      <c r="I83" s="590"/>
      <c r="J83" s="507"/>
      <c r="K83" s="365"/>
      <c r="L83" s="248"/>
      <c r="M83" s="248"/>
      <c r="N83" s="508"/>
    </row>
    <row r="84" spans="2:14">
      <c r="B84" s="954" t="str">
        <f>IFERROR(IF('New Lists'!Y78&lt;&gt;"",'New Lists'!Y78,""),"")</f>
        <v/>
      </c>
      <c r="C84" s="955"/>
      <c r="D84" s="509"/>
      <c r="E84" s="507"/>
      <c r="F84" s="365"/>
      <c r="G84" s="640"/>
      <c r="H84" s="410"/>
      <c r="I84" s="590"/>
      <c r="J84" s="507"/>
      <c r="K84" s="365"/>
      <c r="L84" s="248"/>
      <c r="M84" s="248"/>
      <c r="N84" s="508"/>
    </row>
    <row r="85" spans="2:14">
      <c r="B85" s="954" t="str">
        <f>IFERROR(IF('New Lists'!Y79&lt;&gt;"",'New Lists'!Y79,""),"")</f>
        <v/>
      </c>
      <c r="C85" s="955"/>
      <c r="D85" s="509"/>
      <c r="E85" s="507"/>
      <c r="F85" s="365"/>
      <c r="G85" s="639"/>
      <c r="H85" s="409"/>
      <c r="I85" s="590"/>
      <c r="J85" s="507"/>
      <c r="K85" s="365"/>
      <c r="L85" s="248"/>
      <c r="M85" s="248"/>
      <c r="N85" s="508"/>
    </row>
    <row r="86" spans="2:14">
      <c r="B86" s="954" t="str">
        <f>IFERROR(IF('New Lists'!Y80&lt;&gt;"",'New Lists'!Y80,""),"")</f>
        <v/>
      </c>
      <c r="C86" s="955"/>
      <c r="D86" s="509"/>
      <c r="E86" s="507"/>
      <c r="F86" s="365"/>
      <c r="G86" s="639"/>
      <c r="H86" s="410"/>
      <c r="I86" s="590"/>
      <c r="J86" s="507"/>
      <c r="K86" s="365"/>
      <c r="L86" s="248"/>
      <c r="M86" s="248"/>
      <c r="N86" s="508"/>
    </row>
    <row r="87" spans="2:14">
      <c r="B87" s="954" t="str">
        <f>IFERROR(IF('New Lists'!Y81&lt;&gt;"",'New Lists'!Y81,""),"")</f>
        <v/>
      </c>
      <c r="C87" s="955"/>
      <c r="D87" s="509"/>
      <c r="E87" s="507"/>
      <c r="F87" s="365"/>
      <c r="G87" s="640"/>
      <c r="H87" s="409"/>
      <c r="I87" s="590"/>
      <c r="J87" s="507"/>
      <c r="K87" s="365"/>
      <c r="L87" s="248"/>
      <c r="M87" s="248"/>
      <c r="N87" s="508"/>
    </row>
    <row r="88" spans="2:14">
      <c r="B88" s="954" t="str">
        <f>IFERROR(IF('New Lists'!Y82&lt;&gt;"",'New Lists'!Y82,""),"")</f>
        <v/>
      </c>
      <c r="C88" s="955"/>
      <c r="D88" s="509"/>
      <c r="E88" s="507"/>
      <c r="F88" s="365"/>
      <c r="G88" s="639"/>
      <c r="H88" s="410"/>
      <c r="I88" s="590"/>
      <c r="J88" s="507"/>
      <c r="K88" s="365"/>
      <c r="L88" s="248"/>
      <c r="M88" s="248"/>
      <c r="N88" s="508"/>
    </row>
    <row r="89" spans="2:14">
      <c r="B89" s="954" t="str">
        <f>IFERROR(IF('New Lists'!Y83&lt;&gt;"",'New Lists'!Y83,""),"")</f>
        <v/>
      </c>
      <c r="C89" s="955"/>
      <c r="D89" s="509"/>
      <c r="E89" s="507"/>
      <c r="F89" s="365"/>
      <c r="G89" s="640"/>
      <c r="H89" s="409"/>
      <c r="I89" s="590"/>
      <c r="J89" s="507"/>
      <c r="K89" s="365"/>
      <c r="L89" s="248"/>
      <c r="M89" s="248"/>
      <c r="N89" s="508"/>
    </row>
    <row r="90" spans="2:14" ht="15.75" customHeight="1" thickBot="1">
      <c r="B90" s="954" t="str">
        <f>IFERROR(IF('New Lists'!Y84&lt;&gt;"",'New Lists'!Y84,""),"")</f>
        <v/>
      </c>
      <c r="C90" s="955"/>
      <c r="D90" s="510"/>
      <c r="E90" s="511"/>
      <c r="F90" s="512"/>
      <c r="G90" s="641"/>
      <c r="H90" s="411"/>
      <c r="I90" s="590"/>
      <c r="J90" s="507"/>
      <c r="K90" s="365"/>
      <c r="L90" s="385"/>
      <c r="M90" s="385"/>
      <c r="N90" s="513"/>
    </row>
    <row r="91" spans="2:14" ht="15.75" thickBot="1">
      <c r="B91" s="462" t="s">
        <v>105</v>
      </c>
      <c r="C91" s="463"/>
      <c r="D91" s="976"/>
      <c r="E91" s="977"/>
      <c r="F91" s="977"/>
      <c r="G91" s="977"/>
      <c r="H91" s="977"/>
      <c r="I91" s="977"/>
      <c r="J91" s="977"/>
      <c r="K91" s="977"/>
      <c r="L91" s="977"/>
      <c r="M91" s="977"/>
      <c r="N91" s="978"/>
    </row>
    <row r="92" spans="2:14" ht="15.75" thickBot="1">
      <c r="B92" s="973" t="s">
        <v>5</v>
      </c>
      <c r="C92" s="974"/>
      <c r="D92" s="974"/>
      <c r="E92" s="974"/>
      <c r="F92" s="974"/>
      <c r="G92" s="974"/>
      <c r="H92" s="974"/>
      <c r="I92" s="974"/>
      <c r="J92" s="974"/>
      <c r="K92" s="974"/>
      <c r="L92" s="974"/>
      <c r="M92" s="974"/>
      <c r="N92" s="975"/>
    </row>
  </sheetData>
  <sheetProtection algorithmName="SHA-512" hashValue="o+cJK/RL87JkGtK1li3B4//nw29FEU4oML/XuEGwnkaar7Z42Yy47olM/bOdHoIaEJ1DLuvFsXxT/pz4iInGig==" saltValue="w8k11tsGIBPIwNU/w9p9yg==" spinCount="100000" sheet="1" objects="1" scenarios="1"/>
  <mergeCells count="94">
    <mergeCell ref="B89:C89"/>
    <mergeCell ref="B90:C90"/>
    <mergeCell ref="B5:L5"/>
    <mergeCell ref="B84:C84"/>
    <mergeCell ref="B85:C85"/>
    <mergeCell ref="B86:C86"/>
    <mergeCell ref="B87:C87"/>
    <mergeCell ref="B88:C88"/>
    <mergeCell ref="B55:C55"/>
    <mergeCell ref="B56:C56"/>
    <mergeCell ref="B57:C57"/>
    <mergeCell ref="B58:C58"/>
    <mergeCell ref="B59:C59"/>
    <mergeCell ref="B40:C40"/>
    <mergeCell ref="B41:C41"/>
    <mergeCell ref="B43:C43"/>
    <mergeCell ref="B44:C44"/>
    <mergeCell ref="B35:C35"/>
    <mergeCell ref="B36:C36"/>
    <mergeCell ref="B37:C37"/>
    <mergeCell ref="B38:C38"/>
    <mergeCell ref="B39:C39"/>
    <mergeCell ref="B18:C18"/>
    <mergeCell ref="B19:C19"/>
    <mergeCell ref="B20:C20"/>
    <mergeCell ref="B21:C21"/>
    <mergeCell ref="B26:C26"/>
    <mergeCell ref="B22:C22"/>
    <mergeCell ref="B23:C23"/>
    <mergeCell ref="B24:C24"/>
    <mergeCell ref="B25:C25"/>
    <mergeCell ref="B8:C8"/>
    <mergeCell ref="B9:C9"/>
    <mergeCell ref="B10:C10"/>
    <mergeCell ref="B11:C11"/>
    <mergeCell ref="B17:C17"/>
    <mergeCell ref="B12:C12"/>
    <mergeCell ref="B13:C13"/>
    <mergeCell ref="B14:C14"/>
    <mergeCell ref="B15:C15"/>
    <mergeCell ref="B16:C16"/>
    <mergeCell ref="B31:C31"/>
    <mergeCell ref="B27:C27"/>
    <mergeCell ref="B28:C28"/>
    <mergeCell ref="B29:C29"/>
    <mergeCell ref="B30:C30"/>
    <mergeCell ref="B32:C32"/>
    <mergeCell ref="B33:C33"/>
    <mergeCell ref="B34:C34"/>
    <mergeCell ref="B92:N92"/>
    <mergeCell ref="D91:N91"/>
    <mergeCell ref="B45:C45"/>
    <mergeCell ref="B46:C46"/>
    <mergeCell ref="B47:C47"/>
    <mergeCell ref="B48:C48"/>
    <mergeCell ref="B49:C49"/>
    <mergeCell ref="B50:C50"/>
    <mergeCell ref="B51:C51"/>
    <mergeCell ref="B52:C52"/>
    <mergeCell ref="B53:C53"/>
    <mergeCell ref="B54:C54"/>
    <mergeCell ref="B42:C42"/>
    <mergeCell ref="D6:E6"/>
    <mergeCell ref="D7:E7"/>
    <mergeCell ref="I6:J6"/>
    <mergeCell ref="I7:J7"/>
    <mergeCell ref="B3:N3"/>
    <mergeCell ref="B6:C7"/>
    <mergeCell ref="B4:N4"/>
    <mergeCell ref="B66:C66"/>
    <mergeCell ref="B67:C67"/>
    <mergeCell ref="B68:C68"/>
    <mergeCell ref="B69:C69"/>
    <mergeCell ref="B60:C60"/>
    <mergeCell ref="B61:C61"/>
    <mergeCell ref="B62:C62"/>
    <mergeCell ref="B63:C63"/>
    <mergeCell ref="B64:C64"/>
    <mergeCell ref="B80:C80"/>
    <mergeCell ref="B81:C81"/>
    <mergeCell ref="B82:C82"/>
    <mergeCell ref="B83:C83"/>
    <mergeCell ref="B2:C2"/>
    <mergeCell ref="B75:C75"/>
    <mergeCell ref="B76:C76"/>
    <mergeCell ref="B77:C77"/>
    <mergeCell ref="B78:C78"/>
    <mergeCell ref="B79:C79"/>
    <mergeCell ref="B70:C70"/>
    <mergeCell ref="B71:C71"/>
    <mergeCell ref="B72:C72"/>
    <mergeCell ref="B73:C73"/>
    <mergeCell ref="B74:C74"/>
    <mergeCell ref="B65:C65"/>
  </mergeCells>
  <conditionalFormatting sqref="D8:N90">
    <cfRule type="expression" dxfId="4" priority="308">
      <formula>$B8=""</formula>
    </cfRule>
  </conditionalFormatting>
  <dataValidations count="7">
    <dataValidation type="list" allowBlank="1" showInputMessage="1" sqref="N8:N90" xr:uid="{2DFED9EB-D8B0-45EE-9EFE-E9ADEAB2C9A9}">
      <formula1>Manufacturing_Type_Capability</formula1>
    </dataValidation>
    <dataValidation type="decimal" allowBlank="1" showInputMessage="1" showErrorMessage="1" sqref="K8:K90 F8:F90 H8:H90" xr:uid="{73CF169D-B235-4D2E-84CA-8B4361177862}">
      <formula1>0</formula1>
      <formula2>1</formula2>
    </dataValidation>
    <dataValidation type="list" allowBlank="1" showInputMessage="1" sqref="L8:L90" xr:uid="{39D9ABB7-F3B3-494F-A2AC-168129D419BC}">
      <formula1>Cpacity_Limiter</formula1>
    </dataValidation>
    <dataValidation type="whole" allowBlank="1" showInputMessage="1" showErrorMessage="1" sqref="D8:D90 I8:I90" xr:uid="{FBA47037-C39A-4D79-943F-FF30F875FEA4}">
      <formula1>0</formula1>
      <formula2>999999999999</formula2>
    </dataValidation>
    <dataValidation type="list" allowBlank="1" showInputMessage="1" showErrorMessage="1" sqref="M8:M90" xr:uid="{63EE2162-2CEE-4C83-92E9-0C8596E6BB4E}">
      <formula1>Facility_DD</formula1>
    </dataValidation>
    <dataValidation type="list" allowBlank="1" showInputMessage="1" showErrorMessage="1" sqref="E8:E90 J8:J90" xr:uid="{70DDFF62-2F59-4086-96FF-A325B2342EFC}">
      <formula1>"kg,L"</formula1>
    </dataValidation>
    <dataValidation type="decimal" allowBlank="1" showInputMessage="1" showErrorMessage="1" sqref="G8:G90" xr:uid="{0CC0046D-A211-4145-91AF-F90961A703EA}">
      <formula1>0</formula1>
      <formula2>99999999</formula2>
    </dataValidation>
  </dataValidations>
  <hyperlinks>
    <hyperlink ref="B2:C2" location="'3a. Capabilities'!A1" display="Previous Page" xr:uid="{1F43BCC9-B8EC-486E-B24F-72DD4DF65156}"/>
    <hyperlink ref="N2" location="'3c. Inputs'!A1" display="Next Page" xr:uid="{436E9DE4-6FF0-4C6B-B722-1047D010A417}"/>
  </hyperlinks>
  <pageMargins left="0.7" right="0.7" top="0.75" bottom="0.75" header="0.3" footer="0.3"/>
  <ignoredErrors>
    <ignoredError sqref="D6:F6 J6 G6:I6 K6:N6"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U260"/>
  <sheetViews>
    <sheetView showGridLines="0" zoomScale="80" zoomScaleNormal="80" workbookViewId="0"/>
  </sheetViews>
  <sheetFormatPr defaultColWidth="9.140625" defaultRowHeight="15"/>
  <cols>
    <col min="1" max="1" width="8.5703125" style="1" customWidth="1"/>
    <col min="2" max="2" width="3.5703125" style="3" customWidth="1"/>
    <col min="3" max="3" width="34.85546875" style="3" customWidth="1"/>
    <col min="4" max="4" width="9.5703125" style="107" customWidth="1"/>
    <col min="5" max="5" width="35.42578125" style="62" customWidth="1"/>
    <col min="6" max="8" width="35.42578125" style="3" customWidth="1"/>
    <col min="9" max="9" width="12.42578125" style="42" hidden="1" customWidth="1"/>
    <col min="10" max="11" width="9.140625" style="43" hidden="1" customWidth="1"/>
    <col min="12" max="12" width="11.85546875" style="43" hidden="1" customWidth="1"/>
    <col min="13" max="20" width="9.140625" style="43" hidden="1" customWidth="1"/>
    <col min="21" max="21" width="9.140625" style="43"/>
    <col min="22" max="16384" width="9.140625" style="1"/>
  </cols>
  <sheetData>
    <row r="1" spans="1:21" ht="15.75" thickBot="1"/>
    <row r="2" spans="1:21" customFormat="1" ht="19.350000000000001" customHeight="1">
      <c r="A2" s="80"/>
      <c r="B2" s="1001" t="s">
        <v>6</v>
      </c>
      <c r="C2" s="1002"/>
      <c r="D2" s="196"/>
      <c r="E2" s="213"/>
      <c r="F2" s="196"/>
      <c r="G2" s="196"/>
      <c r="H2" s="652" t="s">
        <v>0</v>
      </c>
      <c r="I2" s="44"/>
      <c r="J2" s="45"/>
      <c r="K2" s="45"/>
      <c r="L2" s="45"/>
      <c r="M2" s="45"/>
      <c r="N2" s="45"/>
      <c r="O2" s="45"/>
      <c r="P2" s="45"/>
      <c r="Q2" s="45"/>
      <c r="R2" s="45"/>
      <c r="S2" s="45"/>
      <c r="T2" s="45"/>
      <c r="U2" s="45"/>
    </row>
    <row r="3" spans="1:21" ht="16.5" customHeight="1" thickBot="1">
      <c r="B3" s="964" t="s">
        <v>1837</v>
      </c>
      <c r="C3" s="964"/>
      <c r="D3" s="964"/>
      <c r="E3" s="964"/>
      <c r="F3" s="964"/>
      <c r="G3" s="964"/>
      <c r="H3" s="965"/>
    </row>
    <row r="4" spans="1:21" ht="24" customHeight="1" thickBot="1">
      <c r="B4" s="970" t="s">
        <v>1830</v>
      </c>
      <c r="C4" s="971"/>
      <c r="D4" s="971"/>
      <c r="E4" s="971"/>
      <c r="F4" s="971"/>
      <c r="G4" s="971"/>
      <c r="H4" s="972"/>
    </row>
    <row r="5" spans="1:21" ht="45.6" customHeight="1">
      <c r="B5" s="994" t="s">
        <v>1831</v>
      </c>
      <c r="C5" s="994"/>
      <c r="D5" s="994"/>
      <c r="E5" s="994"/>
      <c r="F5" s="994"/>
      <c r="G5" s="994"/>
      <c r="H5" s="995"/>
      <c r="I5" s="42" t="e">
        <f>#REF!&amp;I2&amp;I3</f>
        <v>#REF!</v>
      </c>
      <c r="J5" s="43" t="e">
        <f>#REF!&amp;J2&amp;J3</f>
        <v>#REF!</v>
      </c>
      <c r="K5" s="43" t="e">
        <f>#REF!&amp;K2&amp;K3</f>
        <v>#REF!</v>
      </c>
      <c r="L5" s="43" t="e">
        <f>#REF!&amp;L2&amp;L3</f>
        <v>#REF!</v>
      </c>
      <c r="M5" s="43" t="e">
        <f>#REF!&amp;M2&amp;M3</f>
        <v>#REF!</v>
      </c>
      <c r="N5" s="43" t="e">
        <f>#REF!&amp;N2&amp;N3</f>
        <v>#REF!</v>
      </c>
      <c r="O5" s="43" t="e">
        <f>#REF!&amp;O2&amp;O3</f>
        <v>#REF!</v>
      </c>
      <c r="P5" s="43" t="e">
        <f>#REF!&amp;P2&amp;P3</f>
        <v>#REF!</v>
      </c>
    </row>
    <row r="6" spans="1:21">
      <c r="B6" s="996" t="s">
        <v>1282</v>
      </c>
      <c r="C6" s="996"/>
      <c r="D6" s="996"/>
      <c r="E6" s="996"/>
      <c r="F6" s="996"/>
      <c r="G6" s="997"/>
      <c r="H6" s="998"/>
    </row>
    <row r="7" spans="1:21" ht="15.75" thickBot="1">
      <c r="B7" s="996" t="s">
        <v>1283</v>
      </c>
      <c r="C7" s="996"/>
      <c r="D7" s="996"/>
      <c r="E7" s="996"/>
      <c r="F7" s="996"/>
      <c r="G7" s="999"/>
      <c r="H7" s="1000"/>
    </row>
    <row r="8" spans="1:21" ht="33" customHeight="1" thickBot="1">
      <c r="A8" s="54"/>
      <c r="B8" s="993" t="s">
        <v>1114</v>
      </c>
      <c r="C8" s="966"/>
      <c r="D8" s="206" t="s">
        <v>1113</v>
      </c>
      <c r="E8" s="201" t="s">
        <v>1098</v>
      </c>
      <c r="F8" s="178" t="s">
        <v>1099</v>
      </c>
      <c r="G8" s="178" t="s">
        <v>220</v>
      </c>
      <c r="H8" s="188" t="s">
        <v>1100</v>
      </c>
    </row>
    <row r="9" spans="1:21" ht="18" customHeight="1">
      <c r="A9" s="54"/>
      <c r="B9" s="981" t="str">
        <f>IFERROR(IF('New Lists'!Y2&lt;&gt;"",'New Lists'!Y2,""),"")</f>
        <v/>
      </c>
      <c r="C9" s="982"/>
      <c r="D9" s="205" t="s">
        <v>85</v>
      </c>
      <c r="E9" s="361"/>
      <c r="F9" s="514"/>
      <c r="G9" s="599"/>
      <c r="H9" s="623"/>
    </row>
    <row r="10" spans="1:21" ht="18" customHeight="1">
      <c r="A10" s="54"/>
      <c r="B10" s="983"/>
      <c r="C10" s="984"/>
      <c r="D10" s="120" t="s">
        <v>86</v>
      </c>
      <c r="E10" s="355"/>
      <c r="F10" s="381"/>
      <c r="G10" s="600"/>
      <c r="H10" s="624"/>
    </row>
    <row r="11" spans="1:21" ht="18" customHeight="1">
      <c r="A11" s="54"/>
      <c r="B11" s="983"/>
      <c r="C11" s="984"/>
      <c r="D11" s="120" t="s">
        <v>87</v>
      </c>
      <c r="E11" s="214"/>
      <c r="F11" s="381"/>
      <c r="G11" s="601"/>
      <c r="H11" s="625"/>
    </row>
    <row r="12" spans="1:21" ht="18" customHeight="1">
      <c r="A12" s="54"/>
      <c r="B12" s="983"/>
      <c r="C12" s="984"/>
      <c r="D12" s="120" t="s">
        <v>89</v>
      </c>
      <c r="E12" s="214"/>
      <c r="F12" s="381"/>
      <c r="G12" s="601"/>
      <c r="H12" s="625"/>
    </row>
    <row r="13" spans="1:21" ht="18" customHeight="1" thickBot="1">
      <c r="A13" s="54"/>
      <c r="B13" s="985"/>
      <c r="C13" s="986"/>
      <c r="D13" s="117" t="s">
        <v>91</v>
      </c>
      <c r="E13" s="215"/>
      <c r="F13" s="515"/>
      <c r="G13" s="602"/>
      <c r="H13" s="626"/>
    </row>
    <row r="14" spans="1:21" ht="18.75" customHeight="1">
      <c r="A14" s="54"/>
      <c r="B14" s="981" t="str">
        <f>IFERROR(IF('New Lists'!Y3&lt;&gt;"",'New Lists'!Y3,""),"")</f>
        <v/>
      </c>
      <c r="C14" s="982"/>
      <c r="D14" s="121" t="s">
        <v>85</v>
      </c>
      <c r="E14" s="216"/>
      <c r="F14" s="382"/>
      <c r="G14" s="603"/>
      <c r="H14" s="627"/>
      <c r="J14" s="1" t="e" cm="1">
        <f t="array" ref="J14">_xlfn.IFS(#REF!="Distribute",#REF!,#REF!&lt;&gt;"Distribute",'3c. Inputs'!E144,ISBLANK(#REF!)=TRUE,"")</f>
        <v>#REF!</v>
      </c>
      <c r="K14" s="1" t="e" cm="1">
        <f t="array" ref="K14">_xlfn.IFS(#REF!="Distribute",#REF!,#REF!&lt;&gt;"Distribute",'3c. Inputs'!F144,ISBLANK(#REF!)=TRUE,"")</f>
        <v>#REF!</v>
      </c>
      <c r="L14" s="1" t="e" cm="1">
        <f t="array" ref="L14">_xlfn.IFS(#REF!="Distribute",#REF!,#REF!&lt;&gt;"Distribute",'3c. Inputs'!G144,ISBLANK(#REF!)=TRUE,"")</f>
        <v>#REF!</v>
      </c>
      <c r="M14" s="1" t="e" cm="1">
        <f t="array" ref="M14">_xlfn.IFS(#REF!="Distribute",#REF!,#REF!&lt;&gt;"Distribute",'3c. Inputs'!H144,ISBLANK(#REF!)=TRUE,"")</f>
        <v>#REF!</v>
      </c>
      <c r="N14" s="1" t="e" cm="1">
        <f t="array" ref="N14">_xlfn.IFS(#REF!="Distribute",#REF!,#REF!&lt;&gt;"Distribute",'3c. Inputs'!#REF!,ISBLANK(#REF!)=TRUE,"")</f>
        <v>#REF!</v>
      </c>
      <c r="O14" s="1" t="e" cm="1">
        <f t="array" ref="O14">_xlfn.IFS(#REF!="Distribute",#REF!,#REF!&lt;&gt;"Distribute",'3c. Inputs'!#REF!,ISBLANK(#REF!)=TRUE,"")</f>
        <v>#REF!</v>
      </c>
      <c r="P14" s="1" t="e" cm="1">
        <f t="array" ref="P14">_xlfn.IFS(#REF!="Distribute",#REF!,#REF!&lt;&gt;"Distribute",'3c. Inputs'!#REF!,ISBLANK(#REF!)=TRUE,"")</f>
        <v>#REF!</v>
      </c>
      <c r="Q14" s="1" t="e" cm="1">
        <f t="array" ref="Q14">_xlfn.IFS(#REF!="Distribute",#REF!,#REF!&lt;&gt;"Distribute",'3c. Inputs'!#REF!,ISBLANK(#REF!)=TRUE,"")</f>
        <v>#REF!</v>
      </c>
      <c r="R14" s="1" t="e" cm="1">
        <f t="array" ref="R14">_xlfn.IFS(#REF!="Distribute",#REF!,#REF!&lt;&gt;"Distribute",'3c. Inputs'!#REF!,ISBLANK(#REF!)=TRUE,"")</f>
        <v>#REF!</v>
      </c>
      <c r="S14" s="1" t="e" cm="1">
        <f t="array" ref="S14">_xlfn.IFS(#REF!="Distribute",#REF!,#REF!&lt;&gt;"Distribute",'3c. Inputs'!#REF!,ISBLANK(#REF!)=TRUE,"")</f>
        <v>#REF!</v>
      </c>
    </row>
    <row r="15" spans="1:21" ht="18.75" customHeight="1">
      <c r="A15" s="54"/>
      <c r="B15" s="983"/>
      <c r="C15" s="984"/>
      <c r="D15" s="119" t="s">
        <v>86</v>
      </c>
      <c r="E15" s="356"/>
      <c r="F15" s="359"/>
      <c r="G15" s="604"/>
      <c r="H15" s="628"/>
      <c r="J15" s="1"/>
      <c r="K15" s="1"/>
      <c r="L15" s="1"/>
      <c r="M15" s="1"/>
      <c r="N15" s="1"/>
      <c r="O15" s="1"/>
      <c r="P15" s="1"/>
      <c r="Q15" s="1"/>
      <c r="R15" s="1"/>
      <c r="S15" s="1"/>
    </row>
    <row r="16" spans="1:21" ht="18.75" customHeight="1">
      <c r="A16" s="54"/>
      <c r="B16" s="983"/>
      <c r="C16" s="984"/>
      <c r="D16" s="119" t="s">
        <v>87</v>
      </c>
      <c r="E16" s="217"/>
      <c r="F16" s="383"/>
      <c r="G16" s="605"/>
      <c r="H16" s="629"/>
      <c r="J16" s="1"/>
      <c r="K16" s="1"/>
      <c r="L16" s="1"/>
      <c r="M16" s="1"/>
      <c r="N16" s="1"/>
      <c r="O16" s="1"/>
      <c r="P16" s="1"/>
      <c r="Q16" s="1"/>
      <c r="R16" s="1"/>
      <c r="S16" s="1"/>
    </row>
    <row r="17" spans="1:19" ht="18.75" customHeight="1">
      <c r="A17" s="54"/>
      <c r="B17" s="983"/>
      <c r="C17" s="984"/>
      <c r="D17" s="119" t="s">
        <v>89</v>
      </c>
      <c r="E17" s="217"/>
      <c r="F17" s="383"/>
      <c r="G17" s="605"/>
      <c r="H17" s="629"/>
      <c r="J17" s="1"/>
      <c r="K17" s="1"/>
      <c r="L17" s="1"/>
      <c r="M17" s="1"/>
      <c r="N17" s="1"/>
      <c r="O17" s="1"/>
      <c r="P17" s="1"/>
      <c r="Q17" s="1"/>
      <c r="R17" s="1"/>
      <c r="S17" s="1"/>
    </row>
    <row r="18" spans="1:19" ht="18.75" customHeight="1" thickBot="1">
      <c r="A18" s="54"/>
      <c r="B18" s="985"/>
      <c r="C18" s="986"/>
      <c r="D18" s="122" t="s">
        <v>91</v>
      </c>
      <c r="E18" s="218"/>
      <c r="F18" s="384"/>
      <c r="G18" s="606"/>
      <c r="H18" s="630"/>
      <c r="J18" s="1"/>
      <c r="K18" s="1"/>
      <c r="L18" s="1"/>
      <c r="M18" s="1"/>
      <c r="N18" s="1"/>
      <c r="O18" s="1"/>
      <c r="P18" s="1"/>
      <c r="Q18" s="1"/>
      <c r="R18" s="1"/>
      <c r="S18" s="1"/>
    </row>
    <row r="19" spans="1:19" ht="18.75" customHeight="1">
      <c r="A19" s="24"/>
      <c r="B19" s="987" t="str">
        <f>IFERROR(IF('New Lists'!Y4&lt;&gt;"",'New Lists'!Y4,""),"")</f>
        <v/>
      </c>
      <c r="C19" s="988"/>
      <c r="D19" s="120" t="s">
        <v>85</v>
      </c>
      <c r="E19" s="361"/>
      <c r="F19" s="514"/>
      <c r="G19" s="599"/>
      <c r="H19" s="623"/>
    </row>
    <row r="20" spans="1:19" ht="18.75" customHeight="1">
      <c r="A20" s="24"/>
      <c r="B20" s="989"/>
      <c r="C20" s="990"/>
      <c r="D20" s="120" t="s">
        <v>86</v>
      </c>
      <c r="E20" s="355"/>
      <c r="F20" s="381"/>
      <c r="G20" s="600"/>
      <c r="H20" s="624"/>
    </row>
    <row r="21" spans="1:19" ht="18.75" customHeight="1">
      <c r="A21" s="24"/>
      <c r="B21" s="989"/>
      <c r="C21" s="990"/>
      <c r="D21" s="120" t="s">
        <v>87</v>
      </c>
      <c r="E21" s="214"/>
      <c r="F21" s="381"/>
      <c r="G21" s="601"/>
      <c r="H21" s="625"/>
    </row>
    <row r="22" spans="1:19" ht="18.75" customHeight="1">
      <c r="A22" s="24"/>
      <c r="B22" s="989"/>
      <c r="C22" s="990"/>
      <c r="D22" s="120" t="s">
        <v>89</v>
      </c>
      <c r="E22" s="214"/>
      <c r="F22" s="381"/>
      <c r="G22" s="601"/>
      <c r="H22" s="625"/>
    </row>
    <row r="23" spans="1:19" ht="18.75" customHeight="1" thickBot="1">
      <c r="A23" s="24"/>
      <c r="B23" s="991"/>
      <c r="C23" s="992"/>
      <c r="D23" s="117" t="s">
        <v>91</v>
      </c>
      <c r="E23" s="215"/>
      <c r="F23" s="515"/>
      <c r="G23" s="602"/>
      <c r="H23" s="626"/>
    </row>
    <row r="24" spans="1:19" ht="18.75" customHeight="1">
      <c r="A24" s="25"/>
      <c r="B24" s="987" t="str">
        <f>IFERROR(IF('New Lists'!Y5&lt;&gt;"",'New Lists'!Y5,""),"")</f>
        <v/>
      </c>
      <c r="C24" s="988"/>
      <c r="D24" s="121" t="s">
        <v>85</v>
      </c>
      <c r="E24" s="216"/>
      <c r="F24" s="382"/>
      <c r="G24" s="603"/>
      <c r="H24" s="627"/>
      <c r="I24" s="45"/>
    </row>
    <row r="25" spans="1:19" ht="18.75" customHeight="1">
      <c r="A25" s="25"/>
      <c r="B25" s="989"/>
      <c r="C25" s="990"/>
      <c r="D25" s="119" t="s">
        <v>86</v>
      </c>
      <c r="E25" s="356"/>
      <c r="F25" s="359"/>
      <c r="G25" s="604"/>
      <c r="H25" s="628"/>
      <c r="I25" s="45"/>
    </row>
    <row r="26" spans="1:19" ht="18.75" customHeight="1">
      <c r="A26" s="25"/>
      <c r="B26" s="989"/>
      <c r="C26" s="990"/>
      <c r="D26" s="119" t="s">
        <v>87</v>
      </c>
      <c r="E26" s="217"/>
      <c r="F26" s="383"/>
      <c r="G26" s="605"/>
      <c r="H26" s="629"/>
      <c r="I26" s="45"/>
    </row>
    <row r="27" spans="1:19" ht="18.75" customHeight="1">
      <c r="A27" s="25"/>
      <c r="B27" s="989"/>
      <c r="C27" s="990"/>
      <c r="D27" s="119" t="s">
        <v>89</v>
      </c>
      <c r="E27" s="217"/>
      <c r="F27" s="383"/>
      <c r="G27" s="605"/>
      <c r="H27" s="629"/>
      <c r="I27" s="45"/>
    </row>
    <row r="28" spans="1:19" ht="18.75" customHeight="1" thickBot="1">
      <c r="A28" s="25"/>
      <c r="B28" s="991"/>
      <c r="C28" s="992"/>
      <c r="D28" s="122" t="s">
        <v>91</v>
      </c>
      <c r="E28" s="218"/>
      <c r="F28" s="384"/>
      <c r="G28" s="606"/>
      <c r="H28" s="630"/>
      <c r="I28" s="45"/>
    </row>
    <row r="29" spans="1:19" ht="18.75" customHeight="1">
      <c r="A29" s="80"/>
      <c r="B29" s="987" t="str">
        <f>IFERROR(IF('New Lists'!Y6&lt;&gt;"",'New Lists'!Y6,""),"")</f>
        <v/>
      </c>
      <c r="C29" s="988"/>
      <c r="D29" s="120" t="s">
        <v>85</v>
      </c>
      <c r="E29" s="361"/>
      <c r="F29" s="514"/>
      <c r="G29" s="599"/>
      <c r="H29" s="623"/>
      <c r="I29" s="45"/>
    </row>
    <row r="30" spans="1:19" ht="18.75" customHeight="1">
      <c r="A30" s="80"/>
      <c r="B30" s="989"/>
      <c r="C30" s="990"/>
      <c r="D30" s="120" t="s">
        <v>86</v>
      </c>
      <c r="E30" s="355"/>
      <c r="F30" s="381"/>
      <c r="G30" s="600"/>
      <c r="H30" s="624"/>
      <c r="I30" s="45"/>
    </row>
    <row r="31" spans="1:19" ht="18.75" customHeight="1">
      <c r="A31" s="80"/>
      <c r="B31" s="989"/>
      <c r="C31" s="990"/>
      <c r="D31" s="120" t="s">
        <v>87</v>
      </c>
      <c r="E31" s="214"/>
      <c r="F31" s="381"/>
      <c r="G31" s="601"/>
      <c r="H31" s="625"/>
      <c r="I31" s="45"/>
    </row>
    <row r="32" spans="1:19" ht="18.75" customHeight="1">
      <c r="A32" s="80"/>
      <c r="B32" s="989"/>
      <c r="C32" s="990"/>
      <c r="D32" s="120" t="s">
        <v>89</v>
      </c>
      <c r="E32" s="214"/>
      <c r="F32" s="381"/>
      <c r="G32" s="601"/>
      <c r="H32" s="625"/>
      <c r="I32" s="45"/>
    </row>
    <row r="33" spans="2:19" ht="18.75" customHeight="1" thickBot="1">
      <c r="B33" s="991"/>
      <c r="C33" s="992"/>
      <c r="D33" s="117" t="s">
        <v>91</v>
      </c>
      <c r="E33" s="215"/>
      <c r="F33" s="515"/>
      <c r="G33" s="602"/>
      <c r="H33" s="626"/>
    </row>
    <row r="34" spans="2:19" ht="18.75" customHeight="1">
      <c r="B34" s="987" t="str">
        <f>IFERROR(IF('New Lists'!Y7&lt;&gt;"",'New Lists'!Y7,""),"")</f>
        <v/>
      </c>
      <c r="C34" s="988"/>
      <c r="D34" s="121" t="s">
        <v>85</v>
      </c>
      <c r="E34" s="216"/>
      <c r="F34" s="382"/>
      <c r="G34" s="603"/>
      <c r="H34" s="627"/>
    </row>
    <row r="35" spans="2:19" ht="18.75" customHeight="1">
      <c r="B35" s="989"/>
      <c r="C35" s="990"/>
      <c r="D35" s="119" t="s">
        <v>86</v>
      </c>
      <c r="E35" s="356"/>
      <c r="F35" s="359"/>
      <c r="G35" s="604"/>
      <c r="H35" s="628"/>
    </row>
    <row r="36" spans="2:19" ht="18.75" customHeight="1">
      <c r="B36" s="989"/>
      <c r="C36" s="990"/>
      <c r="D36" s="119" t="s">
        <v>87</v>
      </c>
      <c r="E36" s="217"/>
      <c r="F36" s="383"/>
      <c r="G36" s="605"/>
      <c r="H36" s="629"/>
    </row>
    <row r="37" spans="2:19" ht="18.75" customHeight="1">
      <c r="B37" s="989"/>
      <c r="C37" s="990"/>
      <c r="D37" s="119" t="s">
        <v>89</v>
      </c>
      <c r="E37" s="217"/>
      <c r="F37" s="383"/>
      <c r="G37" s="605"/>
      <c r="H37" s="629"/>
    </row>
    <row r="38" spans="2:19" ht="18.75" customHeight="1" thickBot="1">
      <c r="B38" s="991"/>
      <c r="C38" s="992"/>
      <c r="D38" s="122" t="s">
        <v>91</v>
      </c>
      <c r="E38" s="218"/>
      <c r="F38" s="384"/>
      <c r="G38" s="606"/>
      <c r="H38" s="630"/>
    </row>
    <row r="39" spans="2:19" ht="18.75" customHeight="1">
      <c r="B39" s="987" t="str">
        <f>IFERROR(IF('New Lists'!Y8&lt;&gt;"",'New Lists'!Y8,""),"")</f>
        <v/>
      </c>
      <c r="C39" s="988"/>
      <c r="D39" s="120" t="s">
        <v>85</v>
      </c>
      <c r="E39" s="361"/>
      <c r="F39" s="514"/>
      <c r="G39" s="599"/>
      <c r="H39" s="623"/>
    </row>
    <row r="40" spans="2:19" ht="18.75" customHeight="1">
      <c r="B40" s="989"/>
      <c r="C40" s="990"/>
      <c r="D40" s="120" t="s">
        <v>86</v>
      </c>
      <c r="E40" s="355"/>
      <c r="F40" s="381"/>
      <c r="G40" s="600"/>
      <c r="H40" s="624"/>
    </row>
    <row r="41" spans="2:19" ht="18.75" customHeight="1">
      <c r="B41" s="989"/>
      <c r="C41" s="990"/>
      <c r="D41" s="120" t="s">
        <v>87</v>
      </c>
      <c r="E41" s="214"/>
      <c r="F41" s="381"/>
      <c r="G41" s="601"/>
      <c r="H41" s="625"/>
    </row>
    <row r="42" spans="2:19" ht="18.75" customHeight="1">
      <c r="B42" s="989"/>
      <c r="C42" s="990"/>
      <c r="D42" s="120" t="s">
        <v>89</v>
      </c>
      <c r="E42" s="214"/>
      <c r="F42" s="381"/>
      <c r="G42" s="601"/>
      <c r="H42" s="625"/>
    </row>
    <row r="43" spans="2:19" ht="18.75" customHeight="1" thickBot="1">
      <c r="B43" s="991"/>
      <c r="C43" s="992"/>
      <c r="D43" s="117" t="s">
        <v>91</v>
      </c>
      <c r="E43" s="215"/>
      <c r="F43" s="515"/>
      <c r="G43" s="602"/>
      <c r="H43" s="626"/>
    </row>
    <row r="44" spans="2:19" ht="18.75" customHeight="1">
      <c r="B44" s="987" t="str">
        <f>IFERROR(IF('New Lists'!Y9&lt;&gt;"",'New Lists'!Y9,""),"")</f>
        <v/>
      </c>
      <c r="C44" s="988"/>
      <c r="D44" s="121" t="s">
        <v>85</v>
      </c>
      <c r="E44" s="216"/>
      <c r="F44" s="382"/>
      <c r="G44" s="603"/>
      <c r="H44" s="627"/>
    </row>
    <row r="45" spans="2:19" ht="18.75" customHeight="1">
      <c r="B45" s="989"/>
      <c r="C45" s="990"/>
      <c r="D45" s="119" t="s">
        <v>86</v>
      </c>
      <c r="E45" s="356"/>
      <c r="F45" s="359"/>
      <c r="G45" s="604"/>
      <c r="H45" s="628"/>
      <c r="J45" s="43" t="e">
        <f>#REF!</f>
        <v>#REF!</v>
      </c>
      <c r="K45" s="43" t="e">
        <f>#REF!</f>
        <v>#REF!</v>
      </c>
      <c r="L45" s="43" t="e">
        <f>#REF!</f>
        <v>#REF!</v>
      </c>
      <c r="M45" s="43" t="e">
        <f>#REF!</f>
        <v>#REF!</v>
      </c>
      <c r="N45" s="43" t="e">
        <f>#REF!</f>
        <v>#REF!</v>
      </c>
      <c r="O45" s="43" t="e">
        <f>#REF!</f>
        <v>#REF!</v>
      </c>
      <c r="P45" s="43" t="e">
        <f>#REF!</f>
        <v>#REF!</v>
      </c>
      <c r="Q45" s="43" t="e">
        <f>#REF!</f>
        <v>#REF!</v>
      </c>
      <c r="R45" s="43" t="e">
        <f>#REF!</f>
        <v>#REF!</v>
      </c>
      <c r="S45" s="43" t="e">
        <f>#REF!</f>
        <v>#REF!</v>
      </c>
    </row>
    <row r="46" spans="2:19" ht="18.75" customHeight="1">
      <c r="B46" s="989"/>
      <c r="C46" s="990"/>
      <c r="D46" s="119" t="s">
        <v>87</v>
      </c>
      <c r="E46" s="217"/>
      <c r="F46" s="383"/>
      <c r="G46" s="605"/>
      <c r="H46" s="629"/>
    </row>
    <row r="47" spans="2:19" ht="18.75" customHeight="1">
      <c r="B47" s="989"/>
      <c r="C47" s="990"/>
      <c r="D47" s="119" t="s">
        <v>89</v>
      </c>
      <c r="E47" s="217"/>
      <c r="F47" s="383"/>
      <c r="G47" s="605"/>
      <c r="H47" s="629"/>
    </row>
    <row r="48" spans="2:19" ht="18.75" customHeight="1" thickBot="1">
      <c r="B48" s="991"/>
      <c r="C48" s="992"/>
      <c r="D48" s="122" t="s">
        <v>91</v>
      </c>
      <c r="E48" s="218"/>
      <c r="F48" s="384"/>
      <c r="G48" s="606"/>
      <c r="H48" s="630"/>
    </row>
    <row r="49" spans="1:8" ht="18.75" customHeight="1">
      <c r="B49" s="987" t="str">
        <f>IFERROR(IF('New Lists'!Y10&lt;&gt;"",'New Lists'!Y10,""),"")</f>
        <v/>
      </c>
      <c r="C49" s="988"/>
      <c r="D49" s="120" t="s">
        <v>85</v>
      </c>
      <c r="E49" s="361"/>
      <c r="F49" s="514"/>
      <c r="G49" s="599"/>
      <c r="H49" s="623"/>
    </row>
    <row r="50" spans="1:8" ht="18.75" customHeight="1">
      <c r="B50" s="989"/>
      <c r="C50" s="990"/>
      <c r="D50" s="120" t="s">
        <v>86</v>
      </c>
      <c r="E50" s="355"/>
      <c r="F50" s="381"/>
      <c r="G50" s="600"/>
      <c r="H50" s="624"/>
    </row>
    <row r="51" spans="1:8" ht="18.75" customHeight="1">
      <c r="B51" s="989"/>
      <c r="C51" s="990"/>
      <c r="D51" s="120" t="s">
        <v>87</v>
      </c>
      <c r="E51" s="214"/>
      <c r="F51" s="381"/>
      <c r="G51" s="601"/>
      <c r="H51" s="625"/>
    </row>
    <row r="52" spans="1:8" ht="18.75" customHeight="1">
      <c r="B52" s="989"/>
      <c r="C52" s="990"/>
      <c r="D52" s="120" t="s">
        <v>89</v>
      </c>
      <c r="E52" s="214"/>
      <c r="F52" s="381"/>
      <c r="G52" s="601"/>
      <c r="H52" s="625"/>
    </row>
    <row r="53" spans="1:8" ht="18.75" customHeight="1" thickBot="1">
      <c r="A53" s="24"/>
      <c r="B53" s="991"/>
      <c r="C53" s="992"/>
      <c r="D53" s="117" t="s">
        <v>91</v>
      </c>
      <c r="E53" s="215"/>
      <c r="F53" s="515"/>
      <c r="G53" s="602"/>
      <c r="H53" s="626"/>
    </row>
    <row r="54" spans="1:8" ht="18.75" customHeight="1">
      <c r="A54" s="24"/>
      <c r="B54" s="987" t="str">
        <f>IFERROR(IF('New Lists'!Y11&lt;&gt;"",'New Lists'!Y11,""),"")</f>
        <v/>
      </c>
      <c r="C54" s="988"/>
      <c r="D54" s="121" t="s">
        <v>85</v>
      </c>
      <c r="E54" s="216"/>
      <c r="F54" s="382"/>
      <c r="G54" s="603"/>
      <c r="H54" s="627"/>
    </row>
    <row r="55" spans="1:8" ht="18.75" customHeight="1">
      <c r="A55" s="24"/>
      <c r="B55" s="989"/>
      <c r="C55" s="990"/>
      <c r="D55" s="119" t="s">
        <v>86</v>
      </c>
      <c r="E55" s="356"/>
      <c r="F55" s="359"/>
      <c r="G55" s="604"/>
      <c r="H55" s="628"/>
    </row>
    <row r="56" spans="1:8" ht="18.75" customHeight="1">
      <c r="A56" s="24"/>
      <c r="B56" s="989"/>
      <c r="C56" s="990"/>
      <c r="D56" s="119" t="s">
        <v>87</v>
      </c>
      <c r="E56" s="217"/>
      <c r="F56" s="383"/>
      <c r="G56" s="605"/>
      <c r="H56" s="629"/>
    </row>
    <row r="57" spans="1:8" ht="18.75" customHeight="1">
      <c r="A57" s="24"/>
      <c r="B57" s="989"/>
      <c r="C57" s="990"/>
      <c r="D57" s="119" t="s">
        <v>89</v>
      </c>
      <c r="E57" s="217"/>
      <c r="F57" s="383"/>
      <c r="G57" s="605"/>
      <c r="H57" s="629"/>
    </row>
    <row r="58" spans="1:8" ht="18.75" customHeight="1" thickBot="1">
      <c r="A58" s="24"/>
      <c r="B58" s="991"/>
      <c r="C58" s="992"/>
      <c r="D58" s="122" t="s">
        <v>91</v>
      </c>
      <c r="E58" s="218"/>
      <c r="F58" s="384"/>
      <c r="G58" s="606"/>
      <c r="H58" s="630"/>
    </row>
    <row r="59" spans="1:8" ht="18.75" customHeight="1">
      <c r="B59" s="987" t="str">
        <f>IFERROR(IF('New Lists'!Y12&lt;&gt;"",'New Lists'!Y12,""),"")</f>
        <v/>
      </c>
      <c r="C59" s="988"/>
      <c r="D59" s="120" t="s">
        <v>85</v>
      </c>
      <c r="E59" s="361"/>
      <c r="F59" s="514"/>
      <c r="G59" s="599"/>
      <c r="H59" s="623"/>
    </row>
    <row r="60" spans="1:8" ht="18.75" customHeight="1">
      <c r="B60" s="989"/>
      <c r="C60" s="990"/>
      <c r="D60" s="120" t="s">
        <v>86</v>
      </c>
      <c r="E60" s="355"/>
      <c r="F60" s="381"/>
      <c r="G60" s="600"/>
      <c r="H60" s="624"/>
    </row>
    <row r="61" spans="1:8" ht="18.75" customHeight="1">
      <c r="B61" s="989"/>
      <c r="C61" s="990"/>
      <c r="D61" s="120" t="s">
        <v>87</v>
      </c>
      <c r="E61" s="214"/>
      <c r="F61" s="381"/>
      <c r="G61" s="601"/>
      <c r="H61" s="625"/>
    </row>
    <row r="62" spans="1:8" ht="18.75" customHeight="1">
      <c r="B62" s="989"/>
      <c r="C62" s="990"/>
      <c r="D62" s="120" t="s">
        <v>89</v>
      </c>
      <c r="E62" s="214"/>
      <c r="F62" s="381"/>
      <c r="G62" s="601"/>
      <c r="H62" s="625"/>
    </row>
    <row r="63" spans="1:8" ht="18.75" customHeight="1" thickBot="1">
      <c r="B63" s="991"/>
      <c r="C63" s="992"/>
      <c r="D63" s="117" t="s">
        <v>91</v>
      </c>
      <c r="E63" s="215"/>
      <c r="F63" s="515"/>
      <c r="G63" s="602"/>
      <c r="H63" s="626"/>
    </row>
    <row r="64" spans="1:8" ht="19.149999999999999" customHeight="1">
      <c r="B64" s="987" t="str">
        <f>IFERROR(IF('New Lists'!Y13&lt;&gt;"",'New Lists'!Y13,""),"")</f>
        <v/>
      </c>
      <c r="C64" s="988"/>
      <c r="D64" s="121" t="s">
        <v>85</v>
      </c>
      <c r="E64" s="216"/>
      <c r="F64" s="382"/>
      <c r="G64" s="603"/>
      <c r="H64" s="627"/>
    </row>
    <row r="65" spans="2:19" ht="19.149999999999999" customHeight="1">
      <c r="B65" s="989"/>
      <c r="C65" s="990"/>
      <c r="D65" s="119" t="s">
        <v>86</v>
      </c>
      <c r="E65" s="356"/>
      <c r="F65" s="359"/>
      <c r="G65" s="604"/>
      <c r="H65" s="628"/>
    </row>
    <row r="66" spans="2:19" ht="19.149999999999999" customHeight="1">
      <c r="B66" s="989"/>
      <c r="C66" s="990"/>
      <c r="D66" s="119" t="s">
        <v>87</v>
      </c>
      <c r="E66" s="217"/>
      <c r="F66" s="383"/>
      <c r="G66" s="605"/>
      <c r="H66" s="629"/>
    </row>
    <row r="67" spans="2:19" ht="19.149999999999999" customHeight="1">
      <c r="B67" s="989"/>
      <c r="C67" s="990"/>
      <c r="D67" s="119" t="s">
        <v>89</v>
      </c>
      <c r="E67" s="217"/>
      <c r="F67" s="383"/>
      <c r="G67" s="605"/>
      <c r="H67" s="629"/>
    </row>
    <row r="68" spans="2:19" ht="19.149999999999999" customHeight="1" thickBot="1">
      <c r="B68" s="991"/>
      <c r="C68" s="992"/>
      <c r="D68" s="122" t="s">
        <v>91</v>
      </c>
      <c r="E68" s="218"/>
      <c r="F68" s="384"/>
      <c r="G68" s="606"/>
      <c r="H68" s="630"/>
      <c r="J68" s="43" t="e">
        <f>#REF!</f>
        <v>#REF!</v>
      </c>
      <c r="K68" s="43" t="e">
        <f>#REF!</f>
        <v>#REF!</v>
      </c>
      <c r="L68" s="43" t="e">
        <f>#REF!</f>
        <v>#REF!</v>
      </c>
      <c r="M68" s="43" t="e">
        <f>#REF!</f>
        <v>#REF!</v>
      </c>
      <c r="N68" s="43" t="e">
        <f>#REF!</f>
        <v>#REF!</v>
      </c>
      <c r="O68" s="43" t="e">
        <f>#REF!</f>
        <v>#REF!</v>
      </c>
      <c r="P68" s="43" t="e">
        <f>#REF!</f>
        <v>#REF!</v>
      </c>
      <c r="Q68" s="43" t="e">
        <f>#REF!</f>
        <v>#REF!</v>
      </c>
      <c r="R68" s="43" t="e">
        <f>#REF!</f>
        <v>#REF!</v>
      </c>
      <c r="S68" s="43" t="e">
        <f>#REF!</f>
        <v>#REF!</v>
      </c>
    </row>
    <row r="69" spans="2:19" ht="19.149999999999999" customHeight="1">
      <c r="B69" s="987" t="str">
        <f>IFERROR(IF('New Lists'!Y14&lt;&gt;"",'New Lists'!Y14,""),"")</f>
        <v/>
      </c>
      <c r="C69" s="988"/>
      <c r="D69" s="120" t="s">
        <v>85</v>
      </c>
      <c r="E69" s="361"/>
      <c r="F69" s="514"/>
      <c r="G69" s="599"/>
      <c r="H69" s="623"/>
      <c r="I69" s="118"/>
    </row>
    <row r="70" spans="2:19" ht="19.149999999999999" customHeight="1">
      <c r="B70" s="989"/>
      <c r="C70" s="990"/>
      <c r="D70" s="120" t="s">
        <v>86</v>
      </c>
      <c r="E70" s="355"/>
      <c r="F70" s="381"/>
      <c r="G70" s="600"/>
      <c r="H70" s="624"/>
      <c r="I70" s="118"/>
    </row>
    <row r="71" spans="2:19" ht="19.149999999999999" customHeight="1">
      <c r="B71" s="989"/>
      <c r="C71" s="990"/>
      <c r="D71" s="120" t="s">
        <v>87</v>
      </c>
      <c r="E71" s="214"/>
      <c r="F71" s="381"/>
      <c r="G71" s="601"/>
      <c r="H71" s="625"/>
      <c r="I71" s="118"/>
    </row>
    <row r="72" spans="2:19" ht="19.149999999999999" customHeight="1">
      <c r="B72" s="989"/>
      <c r="C72" s="990"/>
      <c r="D72" s="120" t="s">
        <v>89</v>
      </c>
      <c r="E72" s="214"/>
      <c r="F72" s="381"/>
      <c r="G72" s="601"/>
      <c r="H72" s="625"/>
      <c r="I72" s="118"/>
    </row>
    <row r="73" spans="2:19" ht="19.149999999999999" customHeight="1" thickBot="1">
      <c r="B73" s="991"/>
      <c r="C73" s="992"/>
      <c r="D73" s="117" t="s">
        <v>91</v>
      </c>
      <c r="E73" s="215"/>
      <c r="F73" s="515"/>
      <c r="G73" s="602"/>
      <c r="H73" s="626"/>
      <c r="I73" s="118"/>
    </row>
    <row r="74" spans="2:19" ht="19.149999999999999" customHeight="1">
      <c r="B74" s="987" t="str">
        <f>IFERROR(IF('New Lists'!Y15&lt;&gt;"",'New Lists'!Y15,""),"")</f>
        <v/>
      </c>
      <c r="C74" s="988"/>
      <c r="D74" s="113" t="s">
        <v>85</v>
      </c>
      <c r="E74" s="216"/>
      <c r="F74" s="382"/>
      <c r="G74" s="603"/>
      <c r="H74" s="627"/>
      <c r="I74" s="118"/>
    </row>
    <row r="75" spans="2:19" ht="19.149999999999999" customHeight="1">
      <c r="B75" s="989"/>
      <c r="C75" s="990"/>
      <c r="D75" s="114" t="s">
        <v>86</v>
      </c>
      <c r="E75" s="356"/>
      <c r="F75" s="359"/>
      <c r="G75" s="604"/>
      <c r="H75" s="628"/>
      <c r="I75" s="118"/>
    </row>
    <row r="76" spans="2:19" ht="19.149999999999999" customHeight="1">
      <c r="B76" s="989"/>
      <c r="C76" s="990"/>
      <c r="D76" s="114" t="s">
        <v>87</v>
      </c>
      <c r="E76" s="217"/>
      <c r="F76" s="383"/>
      <c r="G76" s="605"/>
      <c r="H76" s="629"/>
      <c r="I76" s="118"/>
    </row>
    <row r="77" spans="2:19" ht="19.149999999999999" customHeight="1">
      <c r="B77" s="989"/>
      <c r="C77" s="990"/>
      <c r="D77" s="114" t="s">
        <v>89</v>
      </c>
      <c r="E77" s="217"/>
      <c r="F77" s="383"/>
      <c r="G77" s="605"/>
      <c r="H77" s="629"/>
      <c r="I77" s="118"/>
    </row>
    <row r="78" spans="2:19" ht="19.149999999999999" customHeight="1" thickBot="1">
      <c r="B78" s="991"/>
      <c r="C78" s="992"/>
      <c r="D78" s="115" t="s">
        <v>91</v>
      </c>
      <c r="E78" s="218"/>
      <c r="F78" s="384"/>
      <c r="G78" s="606"/>
      <c r="H78" s="630"/>
      <c r="I78" s="118"/>
    </row>
    <row r="79" spans="2:19" ht="19.149999999999999" customHeight="1">
      <c r="B79" s="987" t="str">
        <f>IFERROR(IF('New Lists'!Y16&lt;&gt;"",'New Lists'!Y16,""),"")</f>
        <v/>
      </c>
      <c r="C79" s="988"/>
      <c r="D79" s="111" t="s">
        <v>85</v>
      </c>
      <c r="E79" s="361"/>
      <c r="F79" s="514"/>
      <c r="G79" s="599"/>
      <c r="H79" s="623"/>
      <c r="I79" s="118"/>
    </row>
    <row r="80" spans="2:19" ht="19.149999999999999" customHeight="1">
      <c r="B80" s="989"/>
      <c r="C80" s="990"/>
      <c r="D80" s="111" t="s">
        <v>86</v>
      </c>
      <c r="E80" s="355"/>
      <c r="F80" s="381"/>
      <c r="G80" s="600"/>
      <c r="H80" s="624"/>
    </row>
    <row r="81" spans="2:8" ht="19.149999999999999" customHeight="1">
      <c r="B81" s="989"/>
      <c r="C81" s="990"/>
      <c r="D81" s="111" t="s">
        <v>87</v>
      </c>
      <c r="E81" s="214"/>
      <c r="F81" s="381"/>
      <c r="G81" s="601"/>
      <c r="H81" s="625"/>
    </row>
    <row r="82" spans="2:8" ht="19.149999999999999" customHeight="1">
      <c r="B82" s="989"/>
      <c r="C82" s="990"/>
      <c r="D82" s="111" t="s">
        <v>89</v>
      </c>
      <c r="E82" s="214"/>
      <c r="F82" s="381"/>
      <c r="G82" s="601"/>
      <c r="H82" s="625"/>
    </row>
    <row r="83" spans="2:8" ht="19.149999999999999" customHeight="1" thickBot="1">
      <c r="B83" s="991"/>
      <c r="C83" s="992"/>
      <c r="D83" s="116" t="s">
        <v>91</v>
      </c>
      <c r="E83" s="215"/>
      <c r="F83" s="515"/>
      <c r="G83" s="602"/>
      <c r="H83" s="626"/>
    </row>
    <row r="84" spans="2:8" ht="19.149999999999999" customHeight="1">
      <c r="B84" s="987" t="str">
        <f>IFERROR(IF('New Lists'!Y17&lt;&gt;"",'New Lists'!Y17,""),"")</f>
        <v/>
      </c>
      <c r="C84" s="988"/>
      <c r="D84" s="113" t="s">
        <v>85</v>
      </c>
      <c r="E84" s="216"/>
      <c r="F84" s="382"/>
      <c r="G84" s="603"/>
      <c r="H84" s="627"/>
    </row>
    <row r="85" spans="2:8" ht="19.149999999999999" customHeight="1">
      <c r="B85" s="989"/>
      <c r="C85" s="990"/>
      <c r="D85" s="114" t="s">
        <v>86</v>
      </c>
      <c r="E85" s="356"/>
      <c r="F85" s="359"/>
      <c r="G85" s="604"/>
      <c r="H85" s="628"/>
    </row>
    <row r="86" spans="2:8" ht="19.149999999999999" customHeight="1">
      <c r="B86" s="989"/>
      <c r="C86" s="990"/>
      <c r="D86" s="114" t="s">
        <v>87</v>
      </c>
      <c r="E86" s="217"/>
      <c r="F86" s="383"/>
      <c r="G86" s="605"/>
      <c r="H86" s="629"/>
    </row>
    <row r="87" spans="2:8" ht="19.149999999999999" customHeight="1">
      <c r="B87" s="989"/>
      <c r="C87" s="990"/>
      <c r="D87" s="114" t="s">
        <v>89</v>
      </c>
      <c r="E87" s="217"/>
      <c r="F87" s="383"/>
      <c r="G87" s="605"/>
      <c r="H87" s="629"/>
    </row>
    <row r="88" spans="2:8" ht="19.149999999999999" customHeight="1" thickBot="1">
      <c r="B88" s="991"/>
      <c r="C88" s="992"/>
      <c r="D88" s="115" t="s">
        <v>91</v>
      </c>
      <c r="E88" s="218"/>
      <c r="F88" s="384"/>
      <c r="G88" s="606"/>
      <c r="H88" s="630"/>
    </row>
    <row r="89" spans="2:8" ht="19.149999999999999" customHeight="1">
      <c r="B89" s="987" t="str">
        <f>IFERROR(IF('New Lists'!Y18&lt;&gt;"",'New Lists'!Y18,""),"")</f>
        <v/>
      </c>
      <c r="C89" s="988"/>
      <c r="D89" s="111" t="s">
        <v>85</v>
      </c>
      <c r="E89" s="361"/>
      <c r="F89" s="514"/>
      <c r="G89" s="599"/>
      <c r="H89" s="623"/>
    </row>
    <row r="90" spans="2:8" ht="19.149999999999999" customHeight="1">
      <c r="B90" s="989"/>
      <c r="C90" s="990"/>
      <c r="D90" s="111" t="s">
        <v>86</v>
      </c>
      <c r="E90" s="355"/>
      <c r="F90" s="381"/>
      <c r="G90" s="600"/>
      <c r="H90" s="624"/>
    </row>
    <row r="91" spans="2:8" ht="19.149999999999999" customHeight="1">
      <c r="B91" s="989"/>
      <c r="C91" s="990"/>
      <c r="D91" s="111" t="s">
        <v>87</v>
      </c>
      <c r="E91" s="214"/>
      <c r="F91" s="381"/>
      <c r="G91" s="601"/>
      <c r="H91" s="625"/>
    </row>
    <row r="92" spans="2:8" ht="19.149999999999999" customHeight="1">
      <c r="B92" s="989"/>
      <c r="C92" s="990"/>
      <c r="D92" s="111" t="s">
        <v>89</v>
      </c>
      <c r="E92" s="214"/>
      <c r="F92" s="381"/>
      <c r="G92" s="601"/>
      <c r="H92" s="625"/>
    </row>
    <row r="93" spans="2:8" ht="19.149999999999999" customHeight="1" thickBot="1">
      <c r="B93" s="991"/>
      <c r="C93" s="992"/>
      <c r="D93" s="116" t="s">
        <v>91</v>
      </c>
      <c r="E93" s="215"/>
      <c r="F93" s="515"/>
      <c r="G93" s="602"/>
      <c r="H93" s="626"/>
    </row>
    <row r="94" spans="2:8" ht="19.149999999999999" customHeight="1">
      <c r="B94" s="987" t="str">
        <f>IFERROR(IF('New Lists'!Y19&lt;&gt;"",'New Lists'!Y19,""),"")</f>
        <v/>
      </c>
      <c r="C94" s="988"/>
      <c r="D94" s="113" t="s">
        <v>85</v>
      </c>
      <c r="E94" s="216"/>
      <c r="F94" s="382"/>
      <c r="G94" s="603"/>
      <c r="H94" s="627"/>
    </row>
    <row r="95" spans="2:8" ht="19.149999999999999" customHeight="1">
      <c r="B95" s="989"/>
      <c r="C95" s="990"/>
      <c r="D95" s="114" t="s">
        <v>86</v>
      </c>
      <c r="E95" s="356"/>
      <c r="F95" s="359"/>
      <c r="G95" s="604"/>
      <c r="H95" s="628"/>
    </row>
    <row r="96" spans="2:8" ht="19.149999999999999" customHeight="1">
      <c r="B96" s="989"/>
      <c r="C96" s="990"/>
      <c r="D96" s="114" t="s">
        <v>87</v>
      </c>
      <c r="E96" s="217"/>
      <c r="F96" s="383"/>
      <c r="G96" s="605"/>
      <c r="H96" s="629"/>
    </row>
    <row r="97" spans="2:8" ht="19.149999999999999" customHeight="1">
      <c r="B97" s="989"/>
      <c r="C97" s="990"/>
      <c r="D97" s="114" t="s">
        <v>89</v>
      </c>
      <c r="E97" s="217"/>
      <c r="F97" s="383"/>
      <c r="G97" s="605"/>
      <c r="H97" s="629"/>
    </row>
    <row r="98" spans="2:8" ht="19.149999999999999" customHeight="1" thickBot="1">
      <c r="B98" s="991"/>
      <c r="C98" s="992"/>
      <c r="D98" s="115" t="s">
        <v>91</v>
      </c>
      <c r="E98" s="218"/>
      <c r="F98" s="384"/>
      <c r="G98" s="606"/>
      <c r="H98" s="630"/>
    </row>
    <row r="99" spans="2:8" ht="19.149999999999999" customHeight="1">
      <c r="B99" s="987" t="str">
        <f>IFERROR(IF('New Lists'!Y20&lt;&gt;"",'New Lists'!Y20,""),"")</f>
        <v/>
      </c>
      <c r="C99" s="988"/>
      <c r="D99" s="111" t="s">
        <v>85</v>
      </c>
      <c r="E99" s="361"/>
      <c r="F99" s="514"/>
      <c r="G99" s="599"/>
      <c r="H99" s="623"/>
    </row>
    <row r="100" spans="2:8" ht="19.149999999999999" customHeight="1">
      <c r="B100" s="989"/>
      <c r="C100" s="990"/>
      <c r="D100" s="111" t="s">
        <v>86</v>
      </c>
      <c r="E100" s="355"/>
      <c r="F100" s="381"/>
      <c r="G100" s="600"/>
      <c r="H100" s="624"/>
    </row>
    <row r="101" spans="2:8" ht="19.149999999999999" customHeight="1">
      <c r="B101" s="989"/>
      <c r="C101" s="990"/>
      <c r="D101" s="111" t="s">
        <v>87</v>
      </c>
      <c r="E101" s="214"/>
      <c r="F101" s="381"/>
      <c r="G101" s="601"/>
      <c r="H101" s="625"/>
    </row>
    <row r="102" spans="2:8" ht="19.149999999999999" customHeight="1">
      <c r="B102" s="989"/>
      <c r="C102" s="990"/>
      <c r="D102" s="111" t="s">
        <v>89</v>
      </c>
      <c r="E102" s="214"/>
      <c r="F102" s="381"/>
      <c r="G102" s="601"/>
      <c r="H102" s="625"/>
    </row>
    <row r="103" spans="2:8" ht="19.149999999999999" customHeight="1" thickBot="1">
      <c r="B103" s="991"/>
      <c r="C103" s="992"/>
      <c r="D103" s="116" t="s">
        <v>91</v>
      </c>
      <c r="E103" s="215"/>
      <c r="F103" s="515"/>
      <c r="G103" s="602"/>
      <c r="H103" s="626"/>
    </row>
    <row r="104" spans="2:8" ht="19.149999999999999" customHeight="1">
      <c r="B104" s="987" t="str">
        <f>IFERROR(IF('New Lists'!Y21&lt;&gt;"",'New Lists'!Y21,""),"")</f>
        <v/>
      </c>
      <c r="C104" s="988"/>
      <c r="D104" s="113" t="s">
        <v>85</v>
      </c>
      <c r="E104" s="216"/>
      <c r="F104" s="382"/>
      <c r="G104" s="603"/>
      <c r="H104" s="627"/>
    </row>
    <row r="105" spans="2:8" ht="19.149999999999999" customHeight="1">
      <c r="B105" s="989"/>
      <c r="C105" s="990"/>
      <c r="D105" s="114" t="s">
        <v>86</v>
      </c>
      <c r="E105" s="356"/>
      <c r="F105" s="359"/>
      <c r="G105" s="604"/>
      <c r="H105" s="628"/>
    </row>
    <row r="106" spans="2:8" ht="19.149999999999999" customHeight="1">
      <c r="B106" s="989"/>
      <c r="C106" s="990"/>
      <c r="D106" s="114" t="s">
        <v>87</v>
      </c>
      <c r="E106" s="217"/>
      <c r="F106" s="383"/>
      <c r="G106" s="605"/>
      <c r="H106" s="629"/>
    </row>
    <row r="107" spans="2:8" ht="19.149999999999999" customHeight="1">
      <c r="B107" s="989"/>
      <c r="C107" s="990"/>
      <c r="D107" s="114" t="s">
        <v>89</v>
      </c>
      <c r="E107" s="217"/>
      <c r="F107" s="383"/>
      <c r="G107" s="605"/>
      <c r="H107" s="629"/>
    </row>
    <row r="108" spans="2:8" ht="19.149999999999999" customHeight="1" thickBot="1">
      <c r="B108" s="991"/>
      <c r="C108" s="992"/>
      <c r="D108" s="115" t="s">
        <v>91</v>
      </c>
      <c r="E108" s="218"/>
      <c r="F108" s="384"/>
      <c r="G108" s="606"/>
      <c r="H108" s="630"/>
    </row>
    <row r="109" spans="2:8" ht="19.149999999999999" customHeight="1">
      <c r="B109" s="987" t="str">
        <f>IFERROR(IF('New Lists'!Y22&lt;&gt;"",'New Lists'!Y22,""),"")</f>
        <v/>
      </c>
      <c r="C109" s="988"/>
      <c r="D109" s="111" t="s">
        <v>85</v>
      </c>
      <c r="E109" s="361"/>
      <c r="F109" s="514"/>
      <c r="G109" s="599"/>
      <c r="H109" s="623"/>
    </row>
    <row r="110" spans="2:8" ht="19.149999999999999" customHeight="1">
      <c r="B110" s="989"/>
      <c r="C110" s="990"/>
      <c r="D110" s="111" t="s">
        <v>86</v>
      </c>
      <c r="E110" s="355"/>
      <c r="F110" s="381"/>
      <c r="G110" s="600"/>
      <c r="H110" s="624"/>
    </row>
    <row r="111" spans="2:8" ht="19.149999999999999" customHeight="1">
      <c r="B111" s="989"/>
      <c r="C111" s="990"/>
      <c r="D111" s="111" t="s">
        <v>87</v>
      </c>
      <c r="E111" s="214"/>
      <c r="F111" s="381"/>
      <c r="G111" s="601"/>
      <c r="H111" s="625"/>
    </row>
    <row r="112" spans="2:8" ht="19.149999999999999" customHeight="1">
      <c r="B112" s="989"/>
      <c r="C112" s="990"/>
      <c r="D112" s="111" t="s">
        <v>89</v>
      </c>
      <c r="E112" s="214"/>
      <c r="F112" s="381"/>
      <c r="G112" s="601"/>
      <c r="H112" s="625"/>
    </row>
    <row r="113" spans="2:8" ht="19.149999999999999" customHeight="1" thickBot="1">
      <c r="B113" s="991"/>
      <c r="C113" s="992"/>
      <c r="D113" s="116" t="s">
        <v>91</v>
      </c>
      <c r="E113" s="215"/>
      <c r="F113" s="515"/>
      <c r="G113" s="602"/>
      <c r="H113" s="626"/>
    </row>
    <row r="114" spans="2:8" ht="19.149999999999999" customHeight="1">
      <c r="B114" s="987" t="str">
        <f>IFERROR(IF('New Lists'!Y23&lt;&gt;"",'New Lists'!Y23,""),"")</f>
        <v/>
      </c>
      <c r="C114" s="988"/>
      <c r="D114" s="113" t="s">
        <v>85</v>
      </c>
      <c r="E114" s="216"/>
      <c r="F114" s="382"/>
      <c r="G114" s="603"/>
      <c r="H114" s="627"/>
    </row>
    <row r="115" spans="2:8" ht="19.149999999999999" customHeight="1">
      <c r="B115" s="989"/>
      <c r="C115" s="990"/>
      <c r="D115" s="114" t="s">
        <v>86</v>
      </c>
      <c r="E115" s="356"/>
      <c r="F115" s="359"/>
      <c r="G115" s="604"/>
      <c r="H115" s="628"/>
    </row>
    <row r="116" spans="2:8" ht="19.149999999999999" customHeight="1">
      <c r="B116" s="989"/>
      <c r="C116" s="990"/>
      <c r="D116" s="114" t="s">
        <v>87</v>
      </c>
      <c r="E116" s="217"/>
      <c r="F116" s="383"/>
      <c r="G116" s="605"/>
      <c r="H116" s="629"/>
    </row>
    <row r="117" spans="2:8" ht="19.149999999999999" customHeight="1">
      <c r="B117" s="989"/>
      <c r="C117" s="990"/>
      <c r="D117" s="114" t="s">
        <v>89</v>
      </c>
      <c r="E117" s="217"/>
      <c r="F117" s="383"/>
      <c r="G117" s="605"/>
      <c r="H117" s="629"/>
    </row>
    <row r="118" spans="2:8" ht="19.149999999999999" customHeight="1" thickBot="1">
      <c r="B118" s="991"/>
      <c r="C118" s="992"/>
      <c r="D118" s="115" t="s">
        <v>91</v>
      </c>
      <c r="E118" s="218"/>
      <c r="F118" s="384"/>
      <c r="G118" s="606"/>
      <c r="H118" s="630"/>
    </row>
    <row r="119" spans="2:8" ht="19.149999999999999" customHeight="1">
      <c r="B119" s="987" t="str">
        <f>IFERROR(IF('New Lists'!Y24&lt;&gt;"",'New Lists'!Y24,""),"")</f>
        <v/>
      </c>
      <c r="C119" s="988"/>
      <c r="D119" s="111" t="s">
        <v>85</v>
      </c>
      <c r="E119" s="361"/>
      <c r="F119" s="514"/>
      <c r="G119" s="599"/>
      <c r="H119" s="623"/>
    </row>
    <row r="120" spans="2:8" ht="19.149999999999999" customHeight="1">
      <c r="B120" s="989"/>
      <c r="C120" s="990"/>
      <c r="D120" s="111" t="s">
        <v>86</v>
      </c>
      <c r="E120" s="355"/>
      <c r="F120" s="381"/>
      <c r="G120" s="600"/>
      <c r="H120" s="624"/>
    </row>
    <row r="121" spans="2:8" ht="19.149999999999999" customHeight="1">
      <c r="B121" s="989"/>
      <c r="C121" s="990"/>
      <c r="D121" s="111" t="s">
        <v>87</v>
      </c>
      <c r="E121" s="214"/>
      <c r="F121" s="381"/>
      <c r="G121" s="601"/>
      <c r="H121" s="625"/>
    </row>
    <row r="122" spans="2:8" ht="19.149999999999999" customHeight="1">
      <c r="B122" s="989"/>
      <c r="C122" s="990"/>
      <c r="D122" s="111" t="s">
        <v>89</v>
      </c>
      <c r="E122" s="214"/>
      <c r="F122" s="381"/>
      <c r="G122" s="601"/>
      <c r="H122" s="625"/>
    </row>
    <row r="123" spans="2:8" ht="19.149999999999999" customHeight="1" thickBot="1">
      <c r="B123" s="991"/>
      <c r="C123" s="992"/>
      <c r="D123" s="116" t="s">
        <v>91</v>
      </c>
      <c r="E123" s="215"/>
      <c r="F123" s="515"/>
      <c r="G123" s="602"/>
      <c r="H123" s="626"/>
    </row>
    <row r="124" spans="2:8" ht="19.149999999999999" customHeight="1">
      <c r="B124" s="987" t="str">
        <f>IFERROR(IF('New Lists'!Y25&lt;&gt;"",'New Lists'!Y25,""),"")</f>
        <v/>
      </c>
      <c r="C124" s="988"/>
      <c r="D124" s="113" t="s">
        <v>85</v>
      </c>
      <c r="E124" s="216"/>
      <c r="F124" s="382"/>
      <c r="G124" s="603"/>
      <c r="H124" s="627"/>
    </row>
    <row r="125" spans="2:8" ht="19.149999999999999" customHeight="1">
      <c r="B125" s="989"/>
      <c r="C125" s="990"/>
      <c r="D125" s="114" t="s">
        <v>86</v>
      </c>
      <c r="E125" s="356"/>
      <c r="F125" s="359"/>
      <c r="G125" s="604"/>
      <c r="H125" s="628"/>
    </row>
    <row r="126" spans="2:8" ht="19.149999999999999" customHeight="1">
      <c r="B126" s="989"/>
      <c r="C126" s="990"/>
      <c r="D126" s="114" t="s">
        <v>87</v>
      </c>
      <c r="E126" s="217"/>
      <c r="F126" s="383"/>
      <c r="G126" s="605"/>
      <c r="H126" s="629"/>
    </row>
    <row r="127" spans="2:8" ht="19.149999999999999" customHeight="1">
      <c r="B127" s="989"/>
      <c r="C127" s="990"/>
      <c r="D127" s="114" t="s">
        <v>89</v>
      </c>
      <c r="E127" s="217"/>
      <c r="F127" s="383"/>
      <c r="G127" s="605"/>
      <c r="H127" s="629"/>
    </row>
    <row r="128" spans="2:8" ht="19.149999999999999" customHeight="1" thickBot="1">
      <c r="B128" s="991"/>
      <c r="C128" s="992"/>
      <c r="D128" s="115" t="s">
        <v>91</v>
      </c>
      <c r="E128" s="218"/>
      <c r="F128" s="384"/>
      <c r="G128" s="606"/>
      <c r="H128" s="630"/>
    </row>
    <row r="129" spans="2:8" ht="19.149999999999999" customHeight="1">
      <c r="B129" s="987" t="str">
        <f>IFERROR(IF('New Lists'!Y26&lt;&gt;"",'New Lists'!Y26,""),"")</f>
        <v/>
      </c>
      <c r="C129" s="988"/>
      <c r="D129" s="111" t="s">
        <v>85</v>
      </c>
      <c r="E129" s="361"/>
      <c r="F129" s="514"/>
      <c r="G129" s="599"/>
      <c r="H129" s="623"/>
    </row>
    <row r="130" spans="2:8" ht="19.149999999999999" customHeight="1">
      <c r="B130" s="989"/>
      <c r="C130" s="990"/>
      <c r="D130" s="111" t="s">
        <v>86</v>
      </c>
      <c r="E130" s="355"/>
      <c r="F130" s="381"/>
      <c r="G130" s="600"/>
      <c r="H130" s="624"/>
    </row>
    <row r="131" spans="2:8" ht="19.149999999999999" customHeight="1">
      <c r="B131" s="989"/>
      <c r="C131" s="990"/>
      <c r="D131" s="111" t="s">
        <v>87</v>
      </c>
      <c r="E131" s="214"/>
      <c r="F131" s="381"/>
      <c r="G131" s="601"/>
      <c r="H131" s="625"/>
    </row>
    <row r="132" spans="2:8" ht="19.149999999999999" customHeight="1">
      <c r="B132" s="989"/>
      <c r="C132" s="990"/>
      <c r="D132" s="111" t="s">
        <v>89</v>
      </c>
      <c r="E132" s="214"/>
      <c r="F132" s="381"/>
      <c r="G132" s="601"/>
      <c r="H132" s="625"/>
    </row>
    <row r="133" spans="2:8" ht="19.149999999999999" customHeight="1" thickBot="1">
      <c r="B133" s="991"/>
      <c r="C133" s="992"/>
      <c r="D133" s="116" t="s">
        <v>91</v>
      </c>
      <c r="E133" s="215"/>
      <c r="F133" s="515"/>
      <c r="G133" s="602"/>
      <c r="H133" s="626"/>
    </row>
    <row r="134" spans="2:8" ht="19.149999999999999" customHeight="1">
      <c r="B134" s="987" t="str">
        <f>IFERROR(IF('New Lists'!Y27&lt;&gt;"",'New Lists'!Y27,""),"")</f>
        <v/>
      </c>
      <c r="C134" s="988"/>
      <c r="D134" s="113" t="s">
        <v>85</v>
      </c>
      <c r="E134" s="216"/>
      <c r="F134" s="382"/>
      <c r="G134" s="603"/>
      <c r="H134" s="627"/>
    </row>
    <row r="135" spans="2:8" ht="19.149999999999999" customHeight="1">
      <c r="B135" s="989"/>
      <c r="C135" s="990"/>
      <c r="D135" s="114" t="s">
        <v>86</v>
      </c>
      <c r="E135" s="356"/>
      <c r="F135" s="359"/>
      <c r="G135" s="604"/>
      <c r="H135" s="628"/>
    </row>
    <row r="136" spans="2:8" ht="19.149999999999999" customHeight="1">
      <c r="B136" s="989"/>
      <c r="C136" s="990"/>
      <c r="D136" s="114" t="s">
        <v>87</v>
      </c>
      <c r="E136" s="217"/>
      <c r="F136" s="383"/>
      <c r="G136" s="605"/>
      <c r="H136" s="629"/>
    </row>
    <row r="137" spans="2:8" ht="19.149999999999999" customHeight="1">
      <c r="B137" s="989"/>
      <c r="C137" s="990"/>
      <c r="D137" s="114" t="s">
        <v>89</v>
      </c>
      <c r="E137" s="217"/>
      <c r="F137" s="383"/>
      <c r="G137" s="605"/>
      <c r="H137" s="629"/>
    </row>
    <row r="138" spans="2:8" ht="19.149999999999999" customHeight="1" thickBot="1">
      <c r="B138" s="991"/>
      <c r="C138" s="992"/>
      <c r="D138" s="115" t="s">
        <v>91</v>
      </c>
      <c r="E138" s="218"/>
      <c r="F138" s="384"/>
      <c r="G138" s="606"/>
      <c r="H138" s="630"/>
    </row>
    <row r="139" spans="2:8" ht="19.149999999999999" customHeight="1">
      <c r="B139" s="987" t="str">
        <f>IFERROR(IF('New Lists'!Y28&lt;&gt;"",'New Lists'!Y28,""),"")</f>
        <v/>
      </c>
      <c r="C139" s="988"/>
      <c r="D139" s="110" t="s">
        <v>85</v>
      </c>
      <c r="E139" s="361"/>
      <c r="F139" s="514"/>
      <c r="G139" s="599"/>
      <c r="H139" s="623"/>
    </row>
    <row r="140" spans="2:8" ht="19.149999999999999" customHeight="1">
      <c r="B140" s="989"/>
      <c r="C140" s="990"/>
      <c r="D140" s="110" t="s">
        <v>86</v>
      </c>
      <c r="E140" s="355"/>
      <c r="F140" s="381"/>
      <c r="G140" s="600"/>
      <c r="H140" s="624"/>
    </row>
    <row r="141" spans="2:8" ht="19.149999999999999" customHeight="1">
      <c r="B141" s="989"/>
      <c r="C141" s="990"/>
      <c r="D141" s="110" t="s">
        <v>87</v>
      </c>
      <c r="E141" s="214"/>
      <c r="F141" s="381"/>
      <c r="G141" s="601"/>
      <c r="H141" s="625"/>
    </row>
    <row r="142" spans="2:8" ht="19.149999999999999" customHeight="1">
      <c r="B142" s="989"/>
      <c r="C142" s="990"/>
      <c r="D142" s="110" t="s">
        <v>89</v>
      </c>
      <c r="E142" s="214"/>
      <c r="F142" s="381"/>
      <c r="G142" s="601"/>
      <c r="H142" s="625"/>
    </row>
    <row r="143" spans="2:8" ht="19.149999999999999" customHeight="1" thickBot="1">
      <c r="B143" s="991"/>
      <c r="C143" s="992"/>
      <c r="D143" s="112" t="s">
        <v>91</v>
      </c>
      <c r="E143" s="215"/>
      <c r="F143" s="515"/>
      <c r="G143" s="602"/>
      <c r="H143" s="626"/>
    </row>
    <row r="144" spans="2:8" ht="19.149999999999999" customHeight="1">
      <c r="B144" s="987" t="str">
        <f>IFERROR(IF('New Lists'!Y29&lt;&gt;"",'New Lists'!Y29,""),"")</f>
        <v/>
      </c>
      <c r="C144" s="988"/>
      <c r="D144" s="113" t="s">
        <v>85</v>
      </c>
      <c r="E144" s="216"/>
      <c r="F144" s="382"/>
      <c r="G144" s="603"/>
      <c r="H144" s="627"/>
    </row>
    <row r="145" spans="2:8" ht="19.149999999999999" customHeight="1">
      <c r="B145" s="989"/>
      <c r="C145" s="990"/>
      <c r="D145" s="114" t="s">
        <v>86</v>
      </c>
      <c r="E145" s="356"/>
      <c r="F145" s="359"/>
      <c r="G145" s="604"/>
      <c r="H145" s="628"/>
    </row>
    <row r="146" spans="2:8" ht="19.149999999999999" customHeight="1">
      <c r="B146" s="989"/>
      <c r="C146" s="990"/>
      <c r="D146" s="114" t="s">
        <v>87</v>
      </c>
      <c r="E146" s="217"/>
      <c r="F146" s="383"/>
      <c r="G146" s="605"/>
      <c r="H146" s="629"/>
    </row>
    <row r="147" spans="2:8" ht="19.149999999999999" customHeight="1">
      <c r="B147" s="989"/>
      <c r="C147" s="990"/>
      <c r="D147" s="114" t="s">
        <v>89</v>
      </c>
      <c r="E147" s="217"/>
      <c r="F147" s="383"/>
      <c r="G147" s="605"/>
      <c r="H147" s="629"/>
    </row>
    <row r="148" spans="2:8" ht="19.149999999999999" customHeight="1" thickBot="1">
      <c r="B148" s="991"/>
      <c r="C148" s="992"/>
      <c r="D148" s="115" t="s">
        <v>91</v>
      </c>
      <c r="E148" s="218"/>
      <c r="F148" s="384"/>
      <c r="G148" s="606"/>
      <c r="H148" s="630"/>
    </row>
    <row r="149" spans="2:8" ht="19.149999999999999" customHeight="1">
      <c r="B149" s="987" t="str">
        <f>IFERROR(IF('New Lists'!Y30&lt;&gt;"",'New Lists'!Y30,""),"")</f>
        <v/>
      </c>
      <c r="C149" s="988"/>
      <c r="D149" s="111" t="s">
        <v>85</v>
      </c>
      <c r="E149" s="361"/>
      <c r="F149" s="514"/>
      <c r="G149" s="599"/>
      <c r="H149" s="623"/>
    </row>
    <row r="150" spans="2:8" ht="19.149999999999999" customHeight="1">
      <c r="B150" s="989"/>
      <c r="C150" s="990"/>
      <c r="D150" s="111" t="s">
        <v>86</v>
      </c>
      <c r="E150" s="355"/>
      <c r="F150" s="381"/>
      <c r="G150" s="600"/>
      <c r="H150" s="624"/>
    </row>
    <row r="151" spans="2:8" ht="19.149999999999999" customHeight="1">
      <c r="B151" s="989"/>
      <c r="C151" s="990"/>
      <c r="D151" s="111" t="s">
        <v>87</v>
      </c>
      <c r="E151" s="214"/>
      <c r="F151" s="381"/>
      <c r="G151" s="601"/>
      <c r="H151" s="625"/>
    </row>
    <row r="152" spans="2:8" ht="19.149999999999999" customHeight="1">
      <c r="B152" s="989"/>
      <c r="C152" s="990"/>
      <c r="D152" s="111" t="s">
        <v>89</v>
      </c>
      <c r="E152" s="214"/>
      <c r="F152" s="381"/>
      <c r="G152" s="601"/>
      <c r="H152" s="625"/>
    </row>
    <row r="153" spans="2:8" ht="19.149999999999999" customHeight="1" thickBot="1">
      <c r="B153" s="991"/>
      <c r="C153" s="992"/>
      <c r="D153" s="116" t="s">
        <v>91</v>
      </c>
      <c r="E153" s="215"/>
      <c r="F153" s="515"/>
      <c r="G153" s="602"/>
      <c r="H153" s="626"/>
    </row>
    <row r="154" spans="2:8" ht="19.149999999999999" customHeight="1">
      <c r="B154" s="987" t="str">
        <f>IFERROR(IF('New Lists'!Y31&lt;&gt;"",'New Lists'!Y31,""),"")</f>
        <v/>
      </c>
      <c r="C154" s="988"/>
      <c r="D154" s="113" t="s">
        <v>85</v>
      </c>
      <c r="E154" s="216"/>
      <c r="F154" s="382"/>
      <c r="G154" s="603"/>
      <c r="H154" s="627"/>
    </row>
    <row r="155" spans="2:8" ht="19.149999999999999" customHeight="1">
      <c r="B155" s="989"/>
      <c r="C155" s="990"/>
      <c r="D155" s="114" t="s">
        <v>86</v>
      </c>
      <c r="E155" s="356"/>
      <c r="F155" s="359"/>
      <c r="G155" s="604"/>
      <c r="H155" s="628"/>
    </row>
    <row r="156" spans="2:8" ht="19.149999999999999" customHeight="1">
      <c r="B156" s="989"/>
      <c r="C156" s="990"/>
      <c r="D156" s="114" t="s">
        <v>87</v>
      </c>
      <c r="E156" s="217"/>
      <c r="F156" s="383"/>
      <c r="G156" s="605"/>
      <c r="H156" s="629"/>
    </row>
    <row r="157" spans="2:8" ht="19.149999999999999" customHeight="1">
      <c r="B157" s="989"/>
      <c r="C157" s="990"/>
      <c r="D157" s="114" t="s">
        <v>89</v>
      </c>
      <c r="E157" s="217"/>
      <c r="F157" s="383"/>
      <c r="G157" s="605"/>
      <c r="H157" s="629"/>
    </row>
    <row r="158" spans="2:8" ht="19.149999999999999" customHeight="1" thickBot="1">
      <c r="B158" s="991"/>
      <c r="C158" s="992"/>
      <c r="D158" s="115" t="s">
        <v>91</v>
      </c>
      <c r="E158" s="218"/>
      <c r="F158" s="384"/>
      <c r="G158" s="606"/>
      <c r="H158" s="630"/>
    </row>
    <row r="159" spans="2:8" ht="19.149999999999999" customHeight="1">
      <c r="B159" s="987" t="str">
        <f>IFERROR(IF('New Lists'!Y32&lt;&gt;"",'New Lists'!Y32,""),"")</f>
        <v/>
      </c>
      <c r="C159" s="988"/>
      <c r="D159" s="111" t="s">
        <v>85</v>
      </c>
      <c r="E159" s="361"/>
      <c r="F159" s="514"/>
      <c r="G159" s="599"/>
      <c r="H159" s="623"/>
    </row>
    <row r="160" spans="2:8" ht="19.149999999999999" customHeight="1">
      <c r="B160" s="989"/>
      <c r="C160" s="990"/>
      <c r="D160" s="111" t="s">
        <v>86</v>
      </c>
      <c r="E160" s="355"/>
      <c r="F160" s="381"/>
      <c r="G160" s="600"/>
      <c r="H160" s="624"/>
    </row>
    <row r="161" spans="2:8" ht="19.149999999999999" customHeight="1">
      <c r="B161" s="989"/>
      <c r="C161" s="990"/>
      <c r="D161" s="111" t="s">
        <v>87</v>
      </c>
      <c r="E161" s="214"/>
      <c r="F161" s="381"/>
      <c r="G161" s="601"/>
      <c r="H161" s="625"/>
    </row>
    <row r="162" spans="2:8" ht="19.149999999999999" customHeight="1">
      <c r="B162" s="989"/>
      <c r="C162" s="990"/>
      <c r="D162" s="111" t="s">
        <v>89</v>
      </c>
      <c r="E162" s="214"/>
      <c r="F162" s="381"/>
      <c r="G162" s="601"/>
      <c r="H162" s="625"/>
    </row>
    <row r="163" spans="2:8" ht="19.149999999999999" customHeight="1" thickBot="1">
      <c r="B163" s="991"/>
      <c r="C163" s="992"/>
      <c r="D163" s="116" t="s">
        <v>91</v>
      </c>
      <c r="E163" s="215"/>
      <c r="F163" s="515"/>
      <c r="G163" s="602"/>
      <c r="H163" s="626"/>
    </row>
    <row r="164" spans="2:8" ht="19.149999999999999" customHeight="1">
      <c r="B164" s="987" t="str">
        <f>IFERROR(IF('New Lists'!Y33&lt;&gt;"",'New Lists'!Y33,""),"")</f>
        <v/>
      </c>
      <c r="C164" s="988"/>
      <c r="D164" s="111" t="s">
        <v>85</v>
      </c>
      <c r="E164" s="362"/>
      <c r="F164" s="382"/>
      <c r="G164" s="603"/>
      <c r="H164" s="631"/>
    </row>
    <row r="165" spans="2:8" ht="19.149999999999999" customHeight="1">
      <c r="B165" s="989"/>
      <c r="C165" s="990"/>
      <c r="D165" s="111" t="s">
        <v>86</v>
      </c>
      <c r="E165" s="356"/>
      <c r="F165" s="359"/>
      <c r="G165" s="604"/>
      <c r="H165" s="628"/>
    </row>
    <row r="166" spans="2:8" ht="19.149999999999999" customHeight="1">
      <c r="B166" s="989"/>
      <c r="C166" s="990"/>
      <c r="D166" s="111" t="s">
        <v>87</v>
      </c>
      <c r="E166" s="217"/>
      <c r="F166" s="383"/>
      <c r="G166" s="605"/>
      <c r="H166" s="629"/>
    </row>
    <row r="167" spans="2:8" ht="19.149999999999999" customHeight="1">
      <c r="B167" s="989"/>
      <c r="C167" s="990"/>
      <c r="D167" s="111" t="s">
        <v>89</v>
      </c>
      <c r="E167" s="217"/>
      <c r="F167" s="383"/>
      <c r="G167" s="605"/>
      <c r="H167" s="629"/>
    </row>
    <row r="168" spans="2:8" ht="19.149999999999999" customHeight="1" thickBot="1">
      <c r="B168" s="991"/>
      <c r="C168" s="992"/>
      <c r="D168" s="116" t="s">
        <v>91</v>
      </c>
      <c r="E168" s="219"/>
      <c r="F168" s="384"/>
      <c r="G168" s="607"/>
      <c r="H168" s="632"/>
    </row>
    <row r="169" spans="2:8" ht="19.149999999999999" customHeight="1">
      <c r="B169" s="987" t="str">
        <f>IFERROR(IF('New Lists'!Y34&lt;&gt;"",'New Lists'!Y34,""),"")</f>
        <v/>
      </c>
      <c r="C169" s="988"/>
      <c r="D169" s="113" t="s">
        <v>85</v>
      </c>
      <c r="E169" s="220"/>
      <c r="F169" s="514"/>
      <c r="G169" s="599"/>
      <c r="H169" s="633"/>
    </row>
    <row r="170" spans="2:8" ht="19.149999999999999" customHeight="1">
      <c r="B170" s="989"/>
      <c r="C170" s="990"/>
      <c r="D170" s="114" t="s">
        <v>86</v>
      </c>
      <c r="E170" s="357"/>
      <c r="F170" s="381"/>
      <c r="G170" s="608"/>
      <c r="H170" s="634"/>
    </row>
    <row r="171" spans="2:8" ht="19.149999999999999" customHeight="1">
      <c r="B171" s="989"/>
      <c r="C171" s="990"/>
      <c r="D171" s="114" t="s">
        <v>87</v>
      </c>
      <c r="E171" s="214"/>
      <c r="F171" s="381"/>
      <c r="G171" s="601"/>
      <c r="H171" s="625"/>
    </row>
    <row r="172" spans="2:8" ht="19.149999999999999" customHeight="1">
      <c r="B172" s="989"/>
      <c r="C172" s="990"/>
      <c r="D172" s="114" t="s">
        <v>89</v>
      </c>
      <c r="E172" s="214"/>
      <c r="F172" s="381"/>
      <c r="G172" s="601"/>
      <c r="H172" s="625"/>
    </row>
    <row r="173" spans="2:8" ht="19.149999999999999" customHeight="1" thickBot="1">
      <c r="B173" s="991"/>
      <c r="C173" s="992"/>
      <c r="D173" s="115" t="s">
        <v>91</v>
      </c>
      <c r="E173" s="221"/>
      <c r="F173" s="515"/>
      <c r="G173" s="609"/>
      <c r="H173" s="635"/>
    </row>
    <row r="174" spans="2:8" ht="19.149999999999999" customHeight="1">
      <c r="B174" s="987" t="str">
        <f>IFERROR(IF('New Lists'!Y35&lt;&gt;"",'New Lists'!Y35,""),"")</f>
        <v/>
      </c>
      <c r="C174" s="988"/>
      <c r="D174" s="111" t="s">
        <v>85</v>
      </c>
      <c r="E174" s="362"/>
      <c r="F174" s="382"/>
      <c r="G174" s="603"/>
      <c r="H174" s="631"/>
    </row>
    <row r="175" spans="2:8" ht="19.149999999999999" customHeight="1">
      <c r="B175" s="989"/>
      <c r="C175" s="990"/>
      <c r="D175" s="111" t="s">
        <v>86</v>
      </c>
      <c r="E175" s="356"/>
      <c r="F175" s="359"/>
      <c r="G175" s="604"/>
      <c r="H175" s="628"/>
    </row>
    <row r="176" spans="2:8" ht="19.149999999999999" customHeight="1">
      <c r="B176" s="989"/>
      <c r="C176" s="990"/>
      <c r="D176" s="111" t="s">
        <v>87</v>
      </c>
      <c r="E176" s="217"/>
      <c r="F176" s="383"/>
      <c r="G176" s="605"/>
      <c r="H176" s="629"/>
    </row>
    <row r="177" spans="2:8" ht="19.149999999999999" customHeight="1">
      <c r="B177" s="989"/>
      <c r="C177" s="990"/>
      <c r="D177" s="111" t="s">
        <v>89</v>
      </c>
      <c r="E177" s="217"/>
      <c r="F177" s="383"/>
      <c r="G177" s="605"/>
      <c r="H177" s="629"/>
    </row>
    <row r="178" spans="2:8" ht="19.149999999999999" customHeight="1" thickBot="1">
      <c r="B178" s="991"/>
      <c r="C178" s="992"/>
      <c r="D178" s="116" t="s">
        <v>91</v>
      </c>
      <c r="E178" s="219"/>
      <c r="F178" s="384"/>
      <c r="G178" s="607"/>
      <c r="H178" s="632"/>
    </row>
    <row r="179" spans="2:8" ht="19.149999999999999" customHeight="1">
      <c r="B179" s="987" t="str">
        <f>IFERROR(IF('New Lists'!Y36&lt;&gt;"",'New Lists'!Y36,""),"")</f>
        <v/>
      </c>
      <c r="C179" s="988"/>
      <c r="D179" s="113" t="s">
        <v>85</v>
      </c>
      <c r="E179" s="220"/>
      <c r="F179" s="514"/>
      <c r="G179" s="599"/>
      <c r="H179" s="633"/>
    </row>
    <row r="180" spans="2:8" ht="19.149999999999999" customHeight="1">
      <c r="B180" s="989"/>
      <c r="C180" s="990"/>
      <c r="D180" s="114" t="s">
        <v>86</v>
      </c>
      <c r="E180" s="357"/>
      <c r="F180" s="381"/>
      <c r="G180" s="608"/>
      <c r="H180" s="634"/>
    </row>
    <row r="181" spans="2:8" ht="19.149999999999999" customHeight="1">
      <c r="B181" s="989"/>
      <c r="C181" s="990"/>
      <c r="D181" s="114" t="s">
        <v>87</v>
      </c>
      <c r="E181" s="214"/>
      <c r="F181" s="381"/>
      <c r="G181" s="601"/>
      <c r="H181" s="625"/>
    </row>
    <row r="182" spans="2:8" ht="19.149999999999999" customHeight="1">
      <c r="B182" s="989"/>
      <c r="C182" s="990"/>
      <c r="D182" s="114" t="s">
        <v>89</v>
      </c>
      <c r="E182" s="214"/>
      <c r="F182" s="381"/>
      <c r="G182" s="601"/>
      <c r="H182" s="625"/>
    </row>
    <row r="183" spans="2:8" ht="19.149999999999999" customHeight="1" thickBot="1">
      <c r="B183" s="991"/>
      <c r="C183" s="992"/>
      <c r="D183" s="115" t="s">
        <v>91</v>
      </c>
      <c r="E183" s="221"/>
      <c r="F183" s="515"/>
      <c r="G183" s="609"/>
      <c r="H183" s="635"/>
    </row>
    <row r="184" spans="2:8" ht="19.149999999999999" customHeight="1">
      <c r="B184" s="987" t="str">
        <f>IFERROR(IF('New Lists'!Y37&lt;&gt;"",'New Lists'!Y37,""),"")</f>
        <v/>
      </c>
      <c r="C184" s="988"/>
      <c r="D184" s="173" t="s">
        <v>85</v>
      </c>
      <c r="E184" s="216"/>
      <c r="F184" s="382"/>
      <c r="G184" s="603"/>
      <c r="H184" s="627"/>
    </row>
    <row r="185" spans="2:8" ht="19.149999999999999" customHeight="1">
      <c r="B185" s="989"/>
      <c r="C185" s="990"/>
      <c r="D185" s="174" t="s">
        <v>86</v>
      </c>
      <c r="E185" s="356"/>
      <c r="F185" s="359"/>
      <c r="G185" s="604"/>
      <c r="H185" s="628"/>
    </row>
    <row r="186" spans="2:8" ht="19.149999999999999" customHeight="1">
      <c r="B186" s="989"/>
      <c r="C186" s="990"/>
      <c r="D186" s="174" t="s">
        <v>87</v>
      </c>
      <c r="E186" s="217"/>
      <c r="F186" s="383"/>
      <c r="G186" s="605"/>
      <c r="H186" s="629"/>
    </row>
    <row r="187" spans="2:8" ht="19.149999999999999" customHeight="1">
      <c r="B187" s="989"/>
      <c r="C187" s="990"/>
      <c r="D187" s="174" t="s">
        <v>89</v>
      </c>
      <c r="E187" s="217"/>
      <c r="F187" s="383"/>
      <c r="G187" s="605"/>
      <c r="H187" s="629"/>
    </row>
    <row r="188" spans="2:8" ht="19.149999999999999" customHeight="1" thickBot="1">
      <c r="B188" s="991"/>
      <c r="C188" s="992"/>
      <c r="D188" s="175" t="s">
        <v>91</v>
      </c>
      <c r="E188" s="218"/>
      <c r="F188" s="384"/>
      <c r="G188" s="606"/>
      <c r="H188" s="630"/>
    </row>
    <row r="189" spans="2:8" ht="19.149999999999999" customHeight="1">
      <c r="B189" s="987" t="str">
        <f>IFERROR(IF('New Lists'!Y38&lt;&gt;"",'New Lists'!Y38,""),"")</f>
        <v/>
      </c>
      <c r="C189" s="988"/>
      <c r="D189" s="110" t="s">
        <v>85</v>
      </c>
      <c r="E189" s="361"/>
      <c r="F189" s="514"/>
      <c r="G189" s="599"/>
      <c r="H189" s="623"/>
    </row>
    <row r="190" spans="2:8" ht="19.149999999999999" customHeight="1">
      <c r="B190" s="989"/>
      <c r="C190" s="990"/>
      <c r="D190" s="110" t="s">
        <v>86</v>
      </c>
      <c r="E190" s="355"/>
      <c r="F190" s="381"/>
      <c r="G190" s="600"/>
      <c r="H190" s="624"/>
    </row>
    <row r="191" spans="2:8" ht="19.149999999999999" customHeight="1">
      <c r="B191" s="989"/>
      <c r="C191" s="990"/>
      <c r="D191" s="110" t="s">
        <v>87</v>
      </c>
      <c r="E191" s="214"/>
      <c r="F191" s="381"/>
      <c r="G191" s="601"/>
      <c r="H191" s="625"/>
    </row>
    <row r="192" spans="2:8" ht="19.149999999999999" customHeight="1">
      <c r="B192" s="989"/>
      <c r="C192" s="990"/>
      <c r="D192" s="110" t="s">
        <v>89</v>
      </c>
      <c r="E192" s="214"/>
      <c r="F192" s="381"/>
      <c r="G192" s="601"/>
      <c r="H192" s="625"/>
    </row>
    <row r="193" spans="2:8" ht="19.149999999999999" customHeight="1" thickBot="1">
      <c r="B193" s="991"/>
      <c r="C193" s="992"/>
      <c r="D193" s="112" t="s">
        <v>91</v>
      </c>
      <c r="E193" s="215"/>
      <c r="F193" s="515"/>
      <c r="G193" s="602"/>
      <c r="H193" s="626"/>
    </row>
    <row r="194" spans="2:8" ht="19.149999999999999" customHeight="1">
      <c r="B194" s="987" t="str">
        <f>IFERROR(IF('New Lists'!Y39&lt;&gt;"",'New Lists'!Y39,""),"")</f>
        <v/>
      </c>
      <c r="C194" s="988"/>
      <c r="D194" s="173" t="s">
        <v>85</v>
      </c>
      <c r="E194" s="216"/>
      <c r="F194" s="382"/>
      <c r="G194" s="603"/>
      <c r="H194" s="627"/>
    </row>
    <row r="195" spans="2:8" ht="19.149999999999999" customHeight="1">
      <c r="B195" s="989"/>
      <c r="C195" s="990"/>
      <c r="D195" s="174" t="s">
        <v>86</v>
      </c>
      <c r="E195" s="356"/>
      <c r="F195" s="359"/>
      <c r="G195" s="604"/>
      <c r="H195" s="628"/>
    </row>
    <row r="196" spans="2:8" ht="19.149999999999999" customHeight="1">
      <c r="B196" s="989"/>
      <c r="C196" s="990"/>
      <c r="D196" s="174" t="s">
        <v>87</v>
      </c>
      <c r="E196" s="217"/>
      <c r="F196" s="383"/>
      <c r="G196" s="605"/>
      <c r="H196" s="629"/>
    </row>
    <row r="197" spans="2:8" ht="19.149999999999999" customHeight="1">
      <c r="B197" s="989"/>
      <c r="C197" s="990"/>
      <c r="D197" s="174" t="s">
        <v>89</v>
      </c>
      <c r="E197" s="217"/>
      <c r="F197" s="383"/>
      <c r="G197" s="605"/>
      <c r="H197" s="629"/>
    </row>
    <row r="198" spans="2:8" ht="19.149999999999999" customHeight="1" thickBot="1">
      <c r="B198" s="991"/>
      <c r="C198" s="992"/>
      <c r="D198" s="175" t="s">
        <v>91</v>
      </c>
      <c r="E198" s="218"/>
      <c r="F198" s="384"/>
      <c r="G198" s="606"/>
      <c r="H198" s="630"/>
    </row>
    <row r="199" spans="2:8" ht="19.149999999999999" customHeight="1">
      <c r="B199" s="987" t="str">
        <f>IFERROR(IF('New Lists'!Y40&lt;&gt;"",'New Lists'!Y40,""),"")</f>
        <v/>
      </c>
      <c r="C199" s="988"/>
      <c r="D199" s="110" t="s">
        <v>85</v>
      </c>
      <c r="E199" s="361"/>
      <c r="F199" s="514"/>
      <c r="G199" s="599"/>
      <c r="H199" s="623"/>
    </row>
    <row r="200" spans="2:8" ht="19.149999999999999" customHeight="1">
      <c r="B200" s="989"/>
      <c r="C200" s="990"/>
      <c r="D200" s="110" t="s">
        <v>86</v>
      </c>
      <c r="E200" s="355"/>
      <c r="F200" s="381"/>
      <c r="G200" s="600"/>
      <c r="H200" s="624"/>
    </row>
    <row r="201" spans="2:8" ht="19.149999999999999" customHeight="1">
      <c r="B201" s="989"/>
      <c r="C201" s="990"/>
      <c r="D201" s="110" t="s">
        <v>87</v>
      </c>
      <c r="E201" s="214"/>
      <c r="F201" s="381"/>
      <c r="G201" s="601"/>
      <c r="H201" s="625"/>
    </row>
    <row r="202" spans="2:8" ht="19.149999999999999" customHeight="1">
      <c r="B202" s="989"/>
      <c r="C202" s="990"/>
      <c r="D202" s="110" t="s">
        <v>89</v>
      </c>
      <c r="E202" s="214"/>
      <c r="F202" s="381"/>
      <c r="G202" s="601"/>
      <c r="H202" s="625"/>
    </row>
    <row r="203" spans="2:8" ht="19.149999999999999" customHeight="1" thickBot="1">
      <c r="B203" s="991"/>
      <c r="C203" s="992"/>
      <c r="D203" s="112" t="s">
        <v>91</v>
      </c>
      <c r="E203" s="215"/>
      <c r="F203" s="515"/>
      <c r="G203" s="602"/>
      <c r="H203" s="626"/>
    </row>
    <row r="204" spans="2:8" ht="19.149999999999999" customHeight="1">
      <c r="B204" s="987" t="str">
        <f>IFERROR(IF('New Lists'!Y41&lt;&gt;"",'New Lists'!Y41,""),"")</f>
        <v/>
      </c>
      <c r="C204" s="988"/>
      <c r="D204" s="173" t="s">
        <v>85</v>
      </c>
      <c r="E204" s="216"/>
      <c r="F204" s="382"/>
      <c r="G204" s="603"/>
      <c r="H204" s="627"/>
    </row>
    <row r="205" spans="2:8" ht="19.149999999999999" customHeight="1">
      <c r="B205" s="989"/>
      <c r="C205" s="990"/>
      <c r="D205" s="174" t="s">
        <v>86</v>
      </c>
      <c r="E205" s="356"/>
      <c r="F205" s="359"/>
      <c r="G205" s="604"/>
      <c r="H205" s="628"/>
    </row>
    <row r="206" spans="2:8" ht="19.149999999999999" customHeight="1">
      <c r="B206" s="989"/>
      <c r="C206" s="990"/>
      <c r="D206" s="174" t="s">
        <v>87</v>
      </c>
      <c r="E206" s="217"/>
      <c r="F206" s="383"/>
      <c r="G206" s="605"/>
      <c r="H206" s="629"/>
    </row>
    <row r="207" spans="2:8" ht="19.149999999999999" customHeight="1">
      <c r="B207" s="989"/>
      <c r="C207" s="990"/>
      <c r="D207" s="174" t="s">
        <v>89</v>
      </c>
      <c r="E207" s="217"/>
      <c r="F207" s="383"/>
      <c r="G207" s="605"/>
      <c r="H207" s="629"/>
    </row>
    <row r="208" spans="2:8" ht="19.149999999999999" customHeight="1" thickBot="1">
      <c r="B208" s="991"/>
      <c r="C208" s="992"/>
      <c r="D208" s="175" t="s">
        <v>91</v>
      </c>
      <c r="E208" s="218"/>
      <c r="F208" s="384"/>
      <c r="G208" s="606"/>
      <c r="H208" s="630"/>
    </row>
    <row r="209" spans="2:8" ht="19.149999999999999" customHeight="1">
      <c r="B209" s="987" t="str">
        <f>IFERROR(IF('New Lists'!Y42&lt;&gt;"",'New Lists'!Y42,""),"")</f>
        <v/>
      </c>
      <c r="C209" s="988"/>
      <c r="D209" s="110" t="s">
        <v>85</v>
      </c>
      <c r="E209" s="361"/>
      <c r="F209" s="514"/>
      <c r="G209" s="599"/>
      <c r="H209" s="623"/>
    </row>
    <row r="210" spans="2:8" ht="19.149999999999999" customHeight="1">
      <c r="B210" s="989"/>
      <c r="C210" s="990"/>
      <c r="D210" s="110" t="s">
        <v>86</v>
      </c>
      <c r="E210" s="355"/>
      <c r="F210" s="381"/>
      <c r="G210" s="600"/>
      <c r="H210" s="624"/>
    </row>
    <row r="211" spans="2:8" ht="19.149999999999999" customHeight="1">
      <c r="B211" s="989"/>
      <c r="C211" s="990"/>
      <c r="D211" s="110" t="s">
        <v>87</v>
      </c>
      <c r="E211" s="214"/>
      <c r="F211" s="381"/>
      <c r="G211" s="601"/>
      <c r="H211" s="625"/>
    </row>
    <row r="212" spans="2:8" ht="19.149999999999999" customHeight="1">
      <c r="B212" s="989"/>
      <c r="C212" s="990"/>
      <c r="D212" s="110" t="s">
        <v>89</v>
      </c>
      <c r="E212" s="214"/>
      <c r="F212" s="381"/>
      <c r="G212" s="601"/>
      <c r="H212" s="625"/>
    </row>
    <row r="213" spans="2:8" ht="19.149999999999999" customHeight="1" thickBot="1">
      <c r="B213" s="991"/>
      <c r="C213" s="992"/>
      <c r="D213" s="112" t="s">
        <v>91</v>
      </c>
      <c r="E213" s="215"/>
      <c r="F213" s="515"/>
      <c r="G213" s="602"/>
      <c r="H213" s="626"/>
    </row>
    <row r="214" spans="2:8" ht="19.149999999999999" customHeight="1">
      <c r="B214" s="987" t="str">
        <f>IFERROR(IF('New Lists'!Y43&lt;&gt;"",'New Lists'!Y43,""),"")</f>
        <v/>
      </c>
      <c r="C214" s="988"/>
      <c r="D214" s="173" t="s">
        <v>85</v>
      </c>
      <c r="E214" s="216"/>
      <c r="F214" s="382"/>
      <c r="G214" s="603"/>
      <c r="H214" s="627"/>
    </row>
    <row r="215" spans="2:8" ht="19.149999999999999" customHeight="1">
      <c r="B215" s="989"/>
      <c r="C215" s="990"/>
      <c r="D215" s="174" t="s">
        <v>86</v>
      </c>
      <c r="E215" s="356"/>
      <c r="F215" s="359"/>
      <c r="G215" s="604"/>
      <c r="H215" s="628"/>
    </row>
    <row r="216" spans="2:8" ht="19.149999999999999" customHeight="1">
      <c r="B216" s="989"/>
      <c r="C216" s="990"/>
      <c r="D216" s="174" t="s">
        <v>87</v>
      </c>
      <c r="E216" s="217"/>
      <c r="F216" s="383"/>
      <c r="G216" s="605"/>
      <c r="H216" s="629"/>
    </row>
    <row r="217" spans="2:8" ht="19.149999999999999" customHeight="1">
      <c r="B217" s="989"/>
      <c r="C217" s="990"/>
      <c r="D217" s="174" t="s">
        <v>89</v>
      </c>
      <c r="E217" s="217"/>
      <c r="F217" s="383"/>
      <c r="G217" s="605"/>
      <c r="H217" s="629"/>
    </row>
    <row r="218" spans="2:8" ht="19.149999999999999" customHeight="1" thickBot="1">
      <c r="B218" s="991"/>
      <c r="C218" s="992"/>
      <c r="D218" s="175" t="s">
        <v>91</v>
      </c>
      <c r="E218" s="218"/>
      <c r="F218" s="384"/>
      <c r="G218" s="606"/>
      <c r="H218" s="630"/>
    </row>
    <row r="219" spans="2:8" ht="19.149999999999999" customHeight="1">
      <c r="B219" s="987" t="str">
        <f>IFERROR(IF('New Lists'!Y44&lt;&gt;"",'New Lists'!Y44,""),"")</f>
        <v/>
      </c>
      <c r="C219" s="988"/>
      <c r="D219" s="110" t="s">
        <v>85</v>
      </c>
      <c r="E219" s="361"/>
      <c r="F219" s="514"/>
      <c r="G219" s="599"/>
      <c r="H219" s="623"/>
    </row>
    <row r="220" spans="2:8" ht="19.149999999999999" customHeight="1">
      <c r="B220" s="989"/>
      <c r="C220" s="990"/>
      <c r="D220" s="110" t="s">
        <v>86</v>
      </c>
      <c r="E220" s="355"/>
      <c r="F220" s="381"/>
      <c r="G220" s="600"/>
      <c r="H220" s="624"/>
    </row>
    <row r="221" spans="2:8" ht="19.149999999999999" customHeight="1">
      <c r="B221" s="989"/>
      <c r="C221" s="990"/>
      <c r="D221" s="110" t="s">
        <v>87</v>
      </c>
      <c r="E221" s="214"/>
      <c r="F221" s="381"/>
      <c r="G221" s="601"/>
      <c r="H221" s="625"/>
    </row>
    <row r="222" spans="2:8" ht="19.149999999999999" customHeight="1">
      <c r="B222" s="989"/>
      <c r="C222" s="990"/>
      <c r="D222" s="110" t="s">
        <v>89</v>
      </c>
      <c r="E222" s="214"/>
      <c r="F222" s="381"/>
      <c r="G222" s="601"/>
      <c r="H222" s="625"/>
    </row>
    <row r="223" spans="2:8" ht="19.149999999999999" customHeight="1" thickBot="1">
      <c r="B223" s="991"/>
      <c r="C223" s="992"/>
      <c r="D223" s="112" t="s">
        <v>91</v>
      </c>
      <c r="E223" s="215"/>
      <c r="F223" s="515"/>
      <c r="G223" s="602"/>
      <c r="H223" s="626"/>
    </row>
    <row r="224" spans="2:8" ht="19.149999999999999" customHeight="1">
      <c r="B224" s="987" t="str">
        <f>IFERROR(IF('New Lists'!Y45&lt;&gt;"",'New Lists'!Y45,""),"")</f>
        <v/>
      </c>
      <c r="C224" s="988"/>
      <c r="D224" s="173" t="s">
        <v>85</v>
      </c>
      <c r="E224" s="216"/>
      <c r="F224" s="382"/>
      <c r="G224" s="603"/>
      <c r="H224" s="627"/>
    </row>
    <row r="225" spans="2:8" ht="19.149999999999999" customHeight="1">
      <c r="B225" s="989"/>
      <c r="C225" s="990"/>
      <c r="D225" s="174" t="s">
        <v>86</v>
      </c>
      <c r="E225" s="356"/>
      <c r="F225" s="359"/>
      <c r="G225" s="604"/>
      <c r="H225" s="628"/>
    </row>
    <row r="226" spans="2:8" ht="19.149999999999999" customHeight="1">
      <c r="B226" s="989"/>
      <c r="C226" s="990"/>
      <c r="D226" s="174" t="s">
        <v>87</v>
      </c>
      <c r="E226" s="217"/>
      <c r="F226" s="383"/>
      <c r="G226" s="605"/>
      <c r="H226" s="629"/>
    </row>
    <row r="227" spans="2:8" ht="19.149999999999999" customHeight="1">
      <c r="B227" s="989"/>
      <c r="C227" s="990"/>
      <c r="D227" s="174" t="s">
        <v>89</v>
      </c>
      <c r="E227" s="217"/>
      <c r="F227" s="383"/>
      <c r="G227" s="605"/>
      <c r="H227" s="629"/>
    </row>
    <row r="228" spans="2:8" ht="19.149999999999999" customHeight="1" thickBot="1">
      <c r="B228" s="991"/>
      <c r="C228" s="992"/>
      <c r="D228" s="175" t="s">
        <v>91</v>
      </c>
      <c r="E228" s="218"/>
      <c r="F228" s="384"/>
      <c r="G228" s="606"/>
      <c r="H228" s="630"/>
    </row>
    <row r="229" spans="2:8" ht="19.149999999999999" customHeight="1">
      <c r="B229" s="987" t="str">
        <f>IFERROR(IF('New Lists'!Y46&lt;&gt;"",'New Lists'!Y46,""),"")</f>
        <v/>
      </c>
      <c r="C229" s="988"/>
      <c r="D229" s="110" t="s">
        <v>85</v>
      </c>
      <c r="E229" s="361"/>
      <c r="F229" s="514"/>
      <c r="G229" s="599"/>
      <c r="H229" s="623"/>
    </row>
    <row r="230" spans="2:8" ht="19.149999999999999" customHeight="1">
      <c r="B230" s="989"/>
      <c r="C230" s="990"/>
      <c r="D230" s="110" t="s">
        <v>86</v>
      </c>
      <c r="E230" s="355"/>
      <c r="F230" s="381"/>
      <c r="G230" s="600"/>
      <c r="H230" s="624"/>
    </row>
    <row r="231" spans="2:8" ht="19.149999999999999" customHeight="1">
      <c r="B231" s="989"/>
      <c r="C231" s="990"/>
      <c r="D231" s="110" t="s">
        <v>87</v>
      </c>
      <c r="E231" s="214"/>
      <c r="F231" s="381"/>
      <c r="G231" s="601"/>
      <c r="H231" s="625"/>
    </row>
    <row r="232" spans="2:8" ht="19.149999999999999" customHeight="1">
      <c r="B232" s="989"/>
      <c r="C232" s="990"/>
      <c r="D232" s="110" t="s">
        <v>89</v>
      </c>
      <c r="E232" s="214"/>
      <c r="F232" s="381"/>
      <c r="G232" s="601"/>
      <c r="H232" s="625"/>
    </row>
    <row r="233" spans="2:8" ht="19.149999999999999" customHeight="1" thickBot="1">
      <c r="B233" s="991"/>
      <c r="C233" s="992"/>
      <c r="D233" s="112" t="s">
        <v>91</v>
      </c>
      <c r="E233" s="215"/>
      <c r="F233" s="515"/>
      <c r="G233" s="602"/>
      <c r="H233" s="626"/>
    </row>
    <row r="234" spans="2:8" ht="19.149999999999999" customHeight="1">
      <c r="B234" s="987" t="str">
        <f>IFERROR(IF('New Lists'!Y47&lt;&gt;"",'New Lists'!Y47,""),"")</f>
        <v/>
      </c>
      <c r="C234" s="988"/>
      <c r="D234" s="110" t="s">
        <v>85</v>
      </c>
      <c r="E234" s="362"/>
      <c r="F234" s="382"/>
      <c r="G234" s="603"/>
      <c r="H234" s="631"/>
    </row>
    <row r="235" spans="2:8" ht="19.149999999999999" customHeight="1">
      <c r="B235" s="989"/>
      <c r="C235" s="990"/>
      <c r="D235" s="110" t="s">
        <v>86</v>
      </c>
      <c r="E235" s="356"/>
      <c r="F235" s="359"/>
      <c r="G235" s="604"/>
      <c r="H235" s="628"/>
    </row>
    <row r="236" spans="2:8" ht="19.149999999999999" customHeight="1">
      <c r="B236" s="989"/>
      <c r="C236" s="990"/>
      <c r="D236" s="110" t="s">
        <v>87</v>
      </c>
      <c r="E236" s="217"/>
      <c r="F236" s="383"/>
      <c r="G236" s="605"/>
      <c r="H236" s="629"/>
    </row>
    <row r="237" spans="2:8" ht="19.149999999999999" customHeight="1">
      <c r="B237" s="989"/>
      <c r="C237" s="990"/>
      <c r="D237" s="110" t="s">
        <v>89</v>
      </c>
      <c r="E237" s="217"/>
      <c r="F237" s="383"/>
      <c r="G237" s="605"/>
      <c r="H237" s="629"/>
    </row>
    <row r="238" spans="2:8" ht="19.149999999999999" customHeight="1" thickBot="1">
      <c r="B238" s="989"/>
      <c r="C238" s="990"/>
      <c r="D238" s="112" t="s">
        <v>91</v>
      </c>
      <c r="E238" s="219"/>
      <c r="F238" s="384"/>
      <c r="G238" s="607"/>
      <c r="H238" s="632"/>
    </row>
    <row r="239" spans="2:8" ht="19.149999999999999" customHeight="1">
      <c r="B239" s="987" t="str">
        <f>IFERROR(IF('New Lists'!Y48&lt;&gt;"",'New Lists'!Y48,""),"")</f>
        <v/>
      </c>
      <c r="C239" s="988"/>
      <c r="D239" s="173" t="s">
        <v>85</v>
      </c>
      <c r="E239" s="220"/>
      <c r="F239" s="514"/>
      <c r="G239" s="599"/>
      <c r="H239" s="633"/>
    </row>
    <row r="240" spans="2:8" ht="19.149999999999999" customHeight="1">
      <c r="B240" s="989"/>
      <c r="C240" s="990"/>
      <c r="D240" s="174" t="s">
        <v>86</v>
      </c>
      <c r="E240" s="357"/>
      <c r="F240" s="381"/>
      <c r="G240" s="608"/>
      <c r="H240" s="634"/>
    </row>
    <row r="241" spans="2:8" ht="19.149999999999999" customHeight="1">
      <c r="B241" s="989"/>
      <c r="C241" s="990"/>
      <c r="D241" s="174" t="s">
        <v>87</v>
      </c>
      <c r="E241" s="214"/>
      <c r="F241" s="381"/>
      <c r="G241" s="601"/>
      <c r="H241" s="625"/>
    </row>
    <row r="242" spans="2:8" ht="19.149999999999999" customHeight="1">
      <c r="B242" s="989"/>
      <c r="C242" s="990"/>
      <c r="D242" s="174" t="s">
        <v>89</v>
      </c>
      <c r="E242" s="214"/>
      <c r="F242" s="381"/>
      <c r="G242" s="601"/>
      <c r="H242" s="625"/>
    </row>
    <row r="243" spans="2:8" ht="19.149999999999999" customHeight="1" thickBot="1">
      <c r="B243" s="991"/>
      <c r="C243" s="992"/>
      <c r="D243" s="175" t="s">
        <v>91</v>
      </c>
      <c r="E243" s="221"/>
      <c r="F243" s="515"/>
      <c r="G243" s="609"/>
      <c r="H243" s="635"/>
    </row>
    <row r="244" spans="2:8" ht="19.149999999999999" customHeight="1">
      <c r="B244" s="987" t="str">
        <f>IFERROR(IF('New Lists'!Y49&lt;&gt;"",'New Lists'!Y49,""),"")</f>
        <v/>
      </c>
      <c r="C244" s="988"/>
      <c r="D244" s="110" t="s">
        <v>85</v>
      </c>
      <c r="E244" s="362"/>
      <c r="F244" s="382"/>
      <c r="G244" s="603"/>
      <c r="H244" s="631"/>
    </row>
    <row r="245" spans="2:8" ht="19.149999999999999" customHeight="1">
      <c r="B245" s="989"/>
      <c r="C245" s="990"/>
      <c r="D245" s="110" t="s">
        <v>86</v>
      </c>
      <c r="E245" s="356"/>
      <c r="F245" s="359"/>
      <c r="G245" s="604"/>
      <c r="H245" s="628"/>
    </row>
    <row r="246" spans="2:8" ht="19.149999999999999" customHeight="1">
      <c r="B246" s="989"/>
      <c r="C246" s="990"/>
      <c r="D246" s="110" t="s">
        <v>87</v>
      </c>
      <c r="E246" s="217"/>
      <c r="F246" s="383"/>
      <c r="G246" s="605"/>
      <c r="H246" s="629"/>
    </row>
    <row r="247" spans="2:8" ht="19.149999999999999" customHeight="1">
      <c r="B247" s="989"/>
      <c r="C247" s="990"/>
      <c r="D247" s="110" t="s">
        <v>89</v>
      </c>
      <c r="E247" s="217"/>
      <c r="F247" s="383"/>
      <c r="G247" s="605"/>
      <c r="H247" s="629"/>
    </row>
    <row r="248" spans="2:8" ht="19.149999999999999" customHeight="1" thickBot="1">
      <c r="B248" s="991"/>
      <c r="C248" s="992"/>
      <c r="D248" s="112" t="s">
        <v>91</v>
      </c>
      <c r="E248" s="219"/>
      <c r="F248" s="384"/>
      <c r="G248" s="607"/>
      <c r="H248" s="632"/>
    </row>
    <row r="249" spans="2:8" ht="19.149999999999999" customHeight="1">
      <c r="B249" s="987" t="str">
        <f>IFERROR(IF('New Lists'!Y50&lt;&gt;"",'New Lists'!Y50,""),"")</f>
        <v/>
      </c>
      <c r="C249" s="988"/>
      <c r="D249" s="173" t="s">
        <v>85</v>
      </c>
      <c r="E249" s="220"/>
      <c r="F249" s="381"/>
      <c r="G249" s="599"/>
      <c r="H249" s="633"/>
    </row>
    <row r="250" spans="2:8" ht="19.149999999999999" customHeight="1">
      <c r="B250" s="989"/>
      <c r="C250" s="990"/>
      <c r="D250" s="174" t="s">
        <v>86</v>
      </c>
      <c r="E250" s="357"/>
      <c r="G250" s="608"/>
      <c r="H250" s="634"/>
    </row>
    <row r="251" spans="2:8" ht="19.149999999999999" customHeight="1">
      <c r="B251" s="989"/>
      <c r="C251" s="990"/>
      <c r="D251" s="174" t="s">
        <v>87</v>
      </c>
      <c r="E251" s="214"/>
      <c r="F251" s="381"/>
      <c r="G251" s="601"/>
      <c r="H251" s="625"/>
    </row>
    <row r="252" spans="2:8" ht="19.149999999999999" customHeight="1">
      <c r="B252" s="989"/>
      <c r="C252" s="990"/>
      <c r="D252" s="174" t="s">
        <v>89</v>
      </c>
      <c r="E252" s="214"/>
      <c r="F252" s="381"/>
      <c r="G252" s="601"/>
      <c r="H252" s="625"/>
    </row>
    <row r="253" spans="2:8" ht="18.600000000000001" customHeight="1" thickBot="1">
      <c r="B253" s="991"/>
      <c r="C253" s="992"/>
      <c r="D253" s="175" t="s">
        <v>91</v>
      </c>
      <c r="E253" s="221"/>
      <c r="F253" s="515"/>
      <c r="G253" s="609"/>
      <c r="H253" s="635"/>
    </row>
    <row r="254" spans="2:8" ht="18.600000000000001" customHeight="1">
      <c r="B254" s="987" t="str">
        <f>IFERROR(IF('New Lists'!Y51&lt;&gt;"",'New Lists'!Y51,""),"")</f>
        <v/>
      </c>
      <c r="C254" s="988"/>
      <c r="D254" s="110" t="s">
        <v>85</v>
      </c>
      <c r="E254" s="362"/>
      <c r="F254" s="358"/>
      <c r="G254" s="603"/>
      <c r="H254" s="631"/>
    </row>
    <row r="255" spans="2:8" ht="18.600000000000001" customHeight="1">
      <c r="B255" s="989"/>
      <c r="C255" s="990"/>
      <c r="D255" s="110" t="s">
        <v>86</v>
      </c>
      <c r="E255" s="356"/>
      <c r="F255" s="359"/>
      <c r="G255" s="604"/>
      <c r="H255" s="628"/>
    </row>
    <row r="256" spans="2:8" ht="18.600000000000001" customHeight="1">
      <c r="B256" s="989"/>
      <c r="C256" s="990"/>
      <c r="D256" s="110" t="s">
        <v>87</v>
      </c>
      <c r="E256" s="217"/>
      <c r="F256" s="359"/>
      <c r="G256" s="605"/>
      <c r="H256" s="629"/>
    </row>
    <row r="257" spans="2:10" ht="18.600000000000001" customHeight="1">
      <c r="B257" s="989"/>
      <c r="C257" s="990"/>
      <c r="D257" s="110" t="s">
        <v>89</v>
      </c>
      <c r="E257" s="217"/>
      <c r="F257" s="359"/>
      <c r="G257" s="605"/>
      <c r="H257" s="629"/>
    </row>
    <row r="258" spans="2:10" ht="18.600000000000001" customHeight="1" thickBot="1">
      <c r="B258" s="991"/>
      <c r="C258" s="992"/>
      <c r="D258" s="176" t="s">
        <v>91</v>
      </c>
      <c r="E258" s="219"/>
      <c r="F258" s="360"/>
      <c r="G258" s="607"/>
      <c r="H258" s="632"/>
    </row>
    <row r="259" spans="2:10" ht="22.35" customHeight="1" thickBot="1">
      <c r="B259" s="883" t="s">
        <v>105</v>
      </c>
      <c r="C259" s="1006"/>
      <c r="D259" s="1006"/>
      <c r="E259" s="1003"/>
      <c r="F259" s="1004"/>
      <c r="G259" s="1004"/>
      <c r="H259" s="1005"/>
    </row>
    <row r="260" spans="2:10" ht="15.75" thickBot="1">
      <c r="B260" s="973" t="s">
        <v>5</v>
      </c>
      <c r="C260" s="974"/>
      <c r="D260" s="974"/>
      <c r="E260" s="974"/>
      <c r="F260" s="974"/>
      <c r="G260" s="974"/>
      <c r="H260" s="975"/>
      <c r="I260" s="177"/>
      <c r="J260" s="177"/>
    </row>
  </sheetData>
  <sheetProtection algorithmName="SHA-512" hashValue="TBJwI16RoEw/FsUOs9FzgL+LWrTUUxg1J7hV1WTnm21jJf9eMgbhakLdFZss6NGJCOEJqAnC/Qxx62MWUj+FrA==" saltValue="5aBDcSaWHpbP+in6aGVWnA==" spinCount="100000" sheet="1" objects="1" scenarios="1"/>
  <mergeCells count="61">
    <mergeCell ref="B189:C193"/>
    <mergeCell ref="B194:C198"/>
    <mergeCell ref="B199:C203"/>
    <mergeCell ref="B214:C218"/>
    <mergeCell ref="B219:C223"/>
    <mergeCell ref="B204:C208"/>
    <mergeCell ref="B209:C213"/>
    <mergeCell ref="B224:C228"/>
    <mergeCell ref="B229:C233"/>
    <mergeCell ref="B234:C238"/>
    <mergeCell ref="E259:H259"/>
    <mergeCell ref="B260:H260"/>
    <mergeCell ref="B239:C243"/>
    <mergeCell ref="B244:C248"/>
    <mergeCell ref="B249:C253"/>
    <mergeCell ref="B254:C258"/>
    <mergeCell ref="B259:D259"/>
    <mergeCell ref="B44:C48"/>
    <mergeCell ref="B94:C98"/>
    <mergeCell ref="B134:C138"/>
    <mergeCell ref="B109:C113"/>
    <mergeCell ref="B114:C118"/>
    <mergeCell ref="B119:C123"/>
    <mergeCell ref="B124:C128"/>
    <mergeCell ref="B129:C133"/>
    <mergeCell ref="B184:C188"/>
    <mergeCell ref="B159:C163"/>
    <mergeCell ref="B144:C148"/>
    <mergeCell ref="B179:C183"/>
    <mergeCell ref="B154:C158"/>
    <mergeCell ref="B174:C178"/>
    <mergeCell ref="B164:C168"/>
    <mergeCell ref="B169:C173"/>
    <mergeCell ref="B2:C2"/>
    <mergeCell ref="B139:C143"/>
    <mergeCell ref="B149:C153"/>
    <mergeCell ref="B34:C38"/>
    <mergeCell ref="B74:C78"/>
    <mergeCell ref="B79:C83"/>
    <mergeCell ref="B84:C88"/>
    <mergeCell ref="B89:C93"/>
    <mergeCell ref="B49:C53"/>
    <mergeCell ref="B54:C58"/>
    <mergeCell ref="B59:C63"/>
    <mergeCell ref="B64:C68"/>
    <mergeCell ref="B69:C73"/>
    <mergeCell ref="B99:C103"/>
    <mergeCell ref="B104:C108"/>
    <mergeCell ref="B39:C43"/>
    <mergeCell ref="B3:H3"/>
    <mergeCell ref="B8:C8"/>
    <mergeCell ref="B5:H5"/>
    <mergeCell ref="B6:F6"/>
    <mergeCell ref="B7:F7"/>
    <mergeCell ref="G6:H7"/>
    <mergeCell ref="B4:H4"/>
    <mergeCell ref="B9:C13"/>
    <mergeCell ref="B14:C18"/>
    <mergeCell ref="B19:C23"/>
    <mergeCell ref="B24:C28"/>
    <mergeCell ref="B29:C33"/>
  </mergeCells>
  <phoneticPr fontId="13" type="noConversion"/>
  <hyperlinks>
    <hyperlink ref="B6:C6" location="'IV. Definitions'!E36" display="Linded Definition: International Union of Pure and Applied Chemistry (IUPAC) Name" xr:uid="{4990373C-8220-4B86-84E1-4BF721D15FBA}"/>
    <hyperlink ref="B7:C7" location="'IV. Definitions'!E36" display="Linded Definition: International Union of Pure and Applied Chemistry (IUPAC) Name" xr:uid="{DC7171EE-E814-4EAF-804A-6E3C73CDC404}"/>
    <hyperlink ref="B7:F7" location="'iv. Definitions'!B13" display="Definition: Chemical Abstracts Service (CAS) Number" xr:uid="{D40F57C0-0A1C-4C0E-AE93-1E621557D1A6}"/>
    <hyperlink ref="B6:F6" location="'iv. Definitions'!B32" display="Definition: International Union of Pure and Applied Chemistry (IUPAC) Name" xr:uid="{9B36298D-D763-4DF1-8BC2-BBC71EC83734}"/>
    <hyperlink ref="H2" location="'4. KSM Capabilities'!A1" display="Next Page" xr:uid="{4A9471CE-DBC0-427A-88B1-24AEE8948498}"/>
    <hyperlink ref="B2:C2" location="'3b. Manufacturing Capacity'!A1" display="Previous Page" xr:uid="{8EC6C7E5-B826-47AB-BBDD-0CD34E94D2AB}"/>
  </hyperlinks>
  <printOptions horizontalCentered="1" verticalCentered="1"/>
  <pageMargins left="0.7" right="0.7" top="0.75" bottom="0.75" header="0.3" footer="0.3"/>
  <pageSetup fitToWidth="0" fitToHeight="0" orientation="landscape" r:id="rId1"/>
  <ignoredErrors>
    <ignoredError sqref="D9:D258" numberStoredAsText="1"/>
  </ignoredErrors>
  <extLst>
    <ext xmlns:x14="http://schemas.microsoft.com/office/spreadsheetml/2009/9/main" uri="{CCE6A557-97BC-4b89-ADB6-D9C93CAAB3DF}">
      <x14:dataValidations xmlns:xm="http://schemas.microsoft.com/office/excel/2006/main" count="1">
        <x14:dataValidation type="list" allowBlank="1" showInputMessage="1" xr:uid="{98E38690-82B4-47AA-B180-C726ECB8D614}">
          <x14:formula1>
            <xm:f>'New Lists'!$AG$2:$AG$12</xm:f>
          </x14:formula1>
          <xm:sqref>F9:F258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D3A4CD673CC8746AA42D02A1A8D313A" ma:contentTypeVersion="8" ma:contentTypeDescription="Create a new document." ma:contentTypeScope="" ma:versionID="f0569ee84c46491618197bb3d99963f6">
  <xsd:schema xmlns:xsd="http://www.w3.org/2001/XMLSchema" xmlns:xs="http://www.w3.org/2001/XMLSchema" xmlns:p="http://schemas.microsoft.com/office/2006/metadata/properties" xmlns:ns3="92b0727c-8cbd-460c-a72e-909423bf8ea3" xmlns:ns4="ff5030f2-61d8-4d1c-8107-08fb1db9e5b0" targetNamespace="http://schemas.microsoft.com/office/2006/metadata/properties" ma:root="true" ma:fieldsID="eed3540384f954c7843fcf1e5f9c9004" ns3:_="" ns4:_="">
    <xsd:import namespace="92b0727c-8cbd-460c-a72e-909423bf8ea3"/>
    <xsd:import namespace="ff5030f2-61d8-4d1c-8107-08fb1db9e5b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_activity"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b0727c-8cbd-460c-a72e-909423bf8ea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5030f2-61d8-4d1c-8107-08fb1db9e5b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_activity" ma:index="13" nillable="true" ma:displayName="_activity" ma:hidden="true" ma:internalName="_activity">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ff5030f2-61d8-4d1c-8107-08fb1db9e5b0" xsi:nil="true"/>
  </documentManagement>
</p:properties>
</file>

<file path=customXml/itemProps1.xml><?xml version="1.0" encoding="utf-8"?>
<ds:datastoreItem xmlns:ds="http://schemas.openxmlformats.org/officeDocument/2006/customXml" ds:itemID="{E9525381-0F14-4628-B0FD-F982180FD4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b0727c-8cbd-460c-a72e-909423bf8ea3"/>
    <ds:schemaRef ds:uri="ff5030f2-61d8-4d1c-8107-08fb1db9e5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67325F2-8C98-414F-B26B-431FF9117F1C}">
  <ds:schemaRefs>
    <ds:schemaRef ds:uri="http://schemas.microsoft.com/sharepoint/v3/contenttype/forms"/>
  </ds:schemaRefs>
</ds:datastoreItem>
</file>

<file path=customXml/itemProps3.xml><?xml version="1.0" encoding="utf-8"?>
<ds:datastoreItem xmlns:ds="http://schemas.openxmlformats.org/officeDocument/2006/customXml" ds:itemID="{197398C5-2BD7-47C0-81CE-B5860A0E2052}">
  <ds:schemaRefs>
    <ds:schemaRef ds:uri="http://schemas.microsoft.com/office/2006/metadata/properties"/>
    <ds:schemaRef ds:uri="http://www.w3.org/XML/1998/namespace"/>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purl.org/dc/elements/1.1/"/>
    <ds:schemaRef ds:uri="ff5030f2-61d8-4d1c-8107-08fb1db9e5b0"/>
    <ds:schemaRef ds:uri="92b0727c-8cbd-460c-a72e-909423bf8ea3"/>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50</vt:i4>
      </vt:variant>
    </vt:vector>
  </HeadingPairs>
  <TitlesOfParts>
    <vt:vector size="72" baseType="lpstr">
      <vt:lpstr>i. Cover Page</vt:lpstr>
      <vt:lpstr>ii. Table of Contents</vt:lpstr>
      <vt:lpstr>iii. General Instructions</vt:lpstr>
      <vt:lpstr>iv. Definitions</vt:lpstr>
      <vt:lpstr>1. Organization Information</vt:lpstr>
      <vt:lpstr>2. Facility Information</vt:lpstr>
      <vt:lpstr>3a. Capabilities</vt:lpstr>
      <vt:lpstr>3b. Manufacturing Capacity</vt:lpstr>
      <vt:lpstr>3c. Inputs</vt:lpstr>
      <vt:lpstr>4. KSM Capabilities</vt:lpstr>
      <vt:lpstr>5. Suppliers</vt:lpstr>
      <vt:lpstr>6. Customers</vt:lpstr>
      <vt:lpstr>7. Supply Chain Practices</vt:lpstr>
      <vt:lpstr>8. Quality</vt:lpstr>
      <vt:lpstr>9. Research and Technology</vt:lpstr>
      <vt:lpstr>10. Employment</vt:lpstr>
      <vt:lpstr>11. Capital Equipment</vt:lpstr>
      <vt:lpstr>12. Government Support</vt:lpstr>
      <vt:lpstr>13. Financials</vt:lpstr>
      <vt:lpstr>14. Business Challenges</vt:lpstr>
      <vt:lpstr>15. Certification</vt:lpstr>
      <vt:lpstr>New Lists</vt:lpstr>
      <vt:lpstr>Alternative_Source</vt:lpstr>
      <vt:lpstr>API_Unsort</vt:lpstr>
      <vt:lpstr>Cap_Challenges</vt:lpstr>
      <vt:lpstr>Capabilities</vt:lpstr>
      <vt:lpstr>Capital_Equipment_Type</vt:lpstr>
      <vt:lpstr>cGMP_Certified</vt:lpstr>
      <vt:lpstr>Country</vt:lpstr>
      <vt:lpstr>Cpacity_Limiter</vt:lpstr>
      <vt:lpstr>Disruption_Cause</vt:lpstr>
      <vt:lpstr>Disruption_Length</vt:lpstr>
      <vt:lpstr>Entity_Type</vt:lpstr>
      <vt:lpstr>ET_Barrier</vt:lpstr>
      <vt:lpstr>Facility_Operation</vt:lpstr>
      <vt:lpstr>Facility_Sort</vt:lpstr>
      <vt:lpstr>Facility_Status</vt:lpstr>
      <vt:lpstr>Facility_Unsort</vt:lpstr>
      <vt:lpstr>Form</vt:lpstr>
      <vt:lpstr>Immediate_Fix</vt:lpstr>
      <vt:lpstr>Inbound_Issue</vt:lpstr>
      <vt:lpstr>InOut_Issue</vt:lpstr>
      <vt:lpstr>Input_Type</vt:lpstr>
      <vt:lpstr>Inspection_Type</vt:lpstr>
      <vt:lpstr>inventory_management_strategy</vt:lpstr>
      <vt:lpstr>JV_Purpose</vt:lpstr>
      <vt:lpstr>KSM_Unsort</vt:lpstr>
      <vt:lpstr>Lead_Time</vt:lpstr>
      <vt:lpstr>ManfAPI_Unsort</vt:lpstr>
      <vt:lpstr>Manufacturing_Type_Capability</vt:lpstr>
      <vt:lpstr>Market_Part</vt:lpstr>
      <vt:lpstr>Mitigation</vt:lpstr>
      <vt:lpstr>Outbound_Issue</vt:lpstr>
      <vt:lpstr>Plan_Update</vt:lpstr>
      <vt:lpstr>Primary_Product_End_Use</vt:lpstr>
      <vt:lpstr>Quality_Issue</vt:lpstr>
      <vt:lpstr>Quality_Mitigation</vt:lpstr>
      <vt:lpstr>RD_Type</vt:lpstr>
      <vt:lpstr>Reason_for_Difficulty</vt:lpstr>
      <vt:lpstr>Research_Entity</vt:lpstr>
      <vt:lpstr>safety_stock_calculation_method</vt:lpstr>
      <vt:lpstr>Source_Difficulty</vt:lpstr>
      <vt:lpstr>State</vt:lpstr>
      <vt:lpstr>Supplied_Sort</vt:lpstr>
      <vt:lpstr>Supplied_Unsort</vt:lpstr>
      <vt:lpstr>Supplier_Choice_Top_Factor</vt:lpstr>
      <vt:lpstr>Support_Type</vt:lpstr>
      <vt:lpstr>Tech_Chalenges</vt:lpstr>
      <vt:lpstr>Technical_Occuption</vt:lpstr>
      <vt:lpstr>USG_Agency</vt:lpstr>
      <vt:lpstr>Workforce_Issues</vt:lpstr>
      <vt:lpstr>Yes_No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Morgan.Grantner@bis.doc.gov</dc:creator>
  <cp:keywords/>
  <dc:description/>
  <cp:lastModifiedBy>Robert Nichols</cp:lastModifiedBy>
  <cp:revision/>
  <dcterms:created xsi:type="dcterms:W3CDTF">2018-06-21T18:19:14Z</dcterms:created>
  <dcterms:modified xsi:type="dcterms:W3CDTF">2025-05-13T13:37:04Z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0x0101006D3A4CD673CC8746AA42D02A1A8D313A</vt:lpwstr>
  </property>
</Properties>
</file>